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m489\Desktop\"/>
    </mc:Choice>
  </mc:AlternateContent>
  <bookViews>
    <workbookView xWindow="0" yWindow="0" windowWidth="28800" windowHeight="12300"/>
  </bookViews>
  <sheets>
    <sheet name="SF Verification Tool" sheetId="4" r:id="rId1"/>
    <sheet name="SF Carry Forward" sheetId="1" r:id="rId2"/>
    <sheet name="SF Carry Forward Auto" sheetId="2" r:id="rId3"/>
    <sheet name="Rebudget F&amp;A Calculator" sheetId="5" r:id="rId4"/>
  </sheets>
  <externalReferences>
    <externalReference r:id="rId5"/>
  </externalReferences>
  <definedNames>
    <definedName name="AddPayData">'SF Verification Tool'!$E$6:$E$6</definedName>
    <definedName name="Amount">[1]Calculator!$F$6:$F$11,[1]Calculator!$I$6:$I$11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5" l="1"/>
  <c r="R27" i="5" a="1"/>
  <c r="R27" i="5" s="1"/>
  <c r="Q27" i="5" a="1"/>
  <c r="Q27" i="5" s="1"/>
  <c r="P26" i="5"/>
  <c r="O26" i="5"/>
  <c r="R25" i="5" a="1"/>
  <c r="R25" i="5" s="1"/>
  <c r="Q25" i="5" a="1"/>
  <c r="Q25" i="5" s="1"/>
  <c r="P25" i="5"/>
  <c r="O25" i="5"/>
  <c r="R24" i="5" a="1"/>
  <c r="R24" i="5" s="1"/>
  <c r="Q24" i="5"/>
  <c r="Q24" i="5" a="1"/>
  <c r="P24" i="5"/>
  <c r="O24" i="5"/>
  <c r="R23" i="5" a="1"/>
  <c r="R23" i="5" s="1"/>
  <c r="Q23" i="5" a="1"/>
  <c r="Q23" i="5" s="1"/>
  <c r="P23" i="5"/>
  <c r="O23" i="5"/>
  <c r="R20" i="5" a="1"/>
  <c r="R20" i="5" s="1"/>
  <c r="Q20" i="5"/>
  <c r="Q20" i="5" a="1"/>
  <c r="P20" i="5"/>
  <c r="O20" i="5"/>
  <c r="P19" i="5"/>
  <c r="O19" i="5"/>
  <c r="I12" i="5"/>
  <c r="F12" i="5"/>
  <c r="F18" i="5" s="1"/>
  <c r="P11" i="5"/>
  <c r="O11" i="5"/>
  <c r="P10" i="5"/>
  <c r="O10" i="5"/>
  <c r="P9" i="5"/>
  <c r="O9" i="5"/>
  <c r="P8" i="5"/>
  <c r="O8" i="5"/>
  <c r="P7" i="5"/>
  <c r="O7" i="5"/>
  <c r="N26" i="5" s="1" a="1"/>
  <c r="N26" i="5" s="1"/>
  <c r="M26" i="5" s="1"/>
  <c r="I7" i="5"/>
  <c r="Q6" i="5" a="1"/>
  <c r="Q6" i="5" s="1"/>
  <c r="P6" i="5"/>
  <c r="O6" i="5"/>
  <c r="N6" i="5"/>
  <c r="N5" i="5"/>
  <c r="F16" i="5" l="1"/>
  <c r="R19" i="5" a="1"/>
  <c r="R19" i="5" s="1"/>
  <c r="Q26" i="5" a="1"/>
  <c r="Q26" i="5" s="1"/>
  <c r="Q7" i="5" a="1"/>
  <c r="Q7" i="5" s="1"/>
  <c r="E29" i="5" s="1" a="1"/>
  <c r="E29" i="5" s="1"/>
  <c r="R10" i="5" a="1"/>
  <c r="R10" i="5" s="1"/>
  <c r="R16" i="5" a="1"/>
  <c r="R16" i="5" s="1"/>
  <c r="N25" i="5" a="1"/>
  <c r="N25" i="5" s="1"/>
  <c r="M25" i="5" s="1"/>
  <c r="Q29" i="5" a="1"/>
  <c r="Q29" i="5" s="1"/>
  <c r="N27" i="5" a="1"/>
  <c r="N27" i="5" s="1"/>
  <c r="M27" i="5" s="1"/>
  <c r="N23" i="5" a="1"/>
  <c r="N23" i="5" s="1"/>
  <c r="M23" i="5" s="1"/>
  <c r="Q19" i="5" a="1"/>
  <c r="Q19" i="5" s="1"/>
  <c r="R18" i="5" a="1"/>
  <c r="R18" i="5" s="1"/>
  <c r="Q12" i="5" a="1"/>
  <c r="Q12" i="5" s="1"/>
  <c r="R7" i="5" a="1"/>
  <c r="R7" i="5" s="1"/>
  <c r="R8" i="5" a="1"/>
  <c r="R8" i="5" s="1"/>
  <c r="Q9" i="5" a="1"/>
  <c r="Q9" i="5" s="1"/>
  <c r="R11" i="5" a="1"/>
  <c r="R11" i="5" s="1"/>
  <c r="R17" i="5" a="1"/>
  <c r="R17" i="5" s="1"/>
  <c r="N28" i="5" a="1"/>
  <c r="N28" i="5" s="1"/>
  <c r="M28" i="5" s="1"/>
  <c r="N30" i="5" a="1"/>
  <c r="N30" i="5" s="1"/>
  <c r="M30" i="5" s="1"/>
  <c r="Q10" i="5" a="1"/>
  <c r="Q10" i="5" s="1"/>
  <c r="Q18" i="5" a="1"/>
  <c r="Q18" i="5" s="1"/>
  <c r="R29" i="5" a="1"/>
  <c r="R29" i="5" s="1"/>
  <c r="R30" i="5" a="1"/>
  <c r="R30" i="5" s="1"/>
  <c r="R9" i="5" a="1"/>
  <c r="R9" i="5" s="1"/>
  <c r="Q11" i="5" a="1"/>
  <c r="Q11" i="5" s="1"/>
  <c r="F26" i="5" s="1" a="1"/>
  <c r="F26" i="5" s="1"/>
  <c r="R28" i="5" a="1"/>
  <c r="R28" i="5" s="1"/>
  <c r="Q8" i="5" a="1"/>
  <c r="Q8" i="5" s="1"/>
  <c r="R12" i="5" a="1"/>
  <c r="R12" i="5" s="1"/>
  <c r="N29" i="5" a="1"/>
  <c r="N29" i="5" s="1"/>
  <c r="M29" i="5" s="1"/>
  <c r="Q31" i="5" a="1"/>
  <c r="Q31" i="5" s="1"/>
  <c r="R6" i="5" a="1"/>
  <c r="R6" i="5" s="1"/>
  <c r="Q16" i="5" a="1"/>
  <c r="Q16" i="5" s="1"/>
  <c r="Q17" i="5" a="1"/>
  <c r="Q17" i="5" s="1"/>
  <c r="N20" i="5" a="1"/>
  <c r="N20" i="5" s="1"/>
  <c r="M20" i="5" s="1"/>
  <c r="K23" i="5" a="1"/>
  <c r="K23" i="5" s="1"/>
  <c r="N24" i="5" a="1"/>
  <c r="N24" i="5" s="1"/>
  <c r="M24" i="5" s="1"/>
  <c r="R26" i="5" a="1"/>
  <c r="R26" i="5" s="1"/>
  <c r="Q28" i="5" a="1"/>
  <c r="Q28" i="5" s="1"/>
  <c r="Q30" i="5" a="1"/>
  <c r="Q30" i="5" s="1"/>
  <c r="I31" i="5" a="1"/>
  <c r="I31" i="5" s="1"/>
  <c r="R31" i="5" a="1"/>
  <c r="R31" i="5" s="1"/>
  <c r="E7" i="4"/>
  <c r="A9" i="4" s="1"/>
  <c r="B7" i="4"/>
  <c r="E26" i="5" l="1" a="1"/>
  <c r="E26" i="5" s="1"/>
  <c r="E27" i="5" a="1"/>
  <c r="E27" i="5" s="1"/>
  <c r="F28" i="5" a="1"/>
  <c r="F28" i="5" s="1"/>
  <c r="E25" i="5" a="1"/>
  <c r="E25" i="5" s="1"/>
  <c r="F25" i="5" a="1"/>
  <c r="F25" i="5" s="1"/>
  <c r="E23" i="5" a="1"/>
  <c r="E23" i="5" s="1"/>
  <c r="H29" i="5" a="1"/>
  <c r="H29" i="5" s="1"/>
  <c r="I27" i="5" a="1"/>
  <c r="I27" i="5" s="1"/>
  <c r="H25" i="5" a="1"/>
  <c r="H25" i="5" s="1"/>
  <c r="H23" i="5" a="1"/>
  <c r="H23" i="5" s="1"/>
  <c r="H22" i="5" a="1"/>
  <c r="H22" i="5" s="1"/>
  <c r="H21" i="5" a="1"/>
  <c r="H21" i="5" s="1"/>
  <c r="I28" i="5" a="1"/>
  <c r="I28" i="5" s="1"/>
  <c r="I26" i="5" a="1"/>
  <c r="I26" i="5" s="1"/>
  <c r="H24" i="5" a="1"/>
  <c r="H24" i="5" s="1"/>
  <c r="H26" i="5" a="1"/>
  <c r="H26" i="5" s="1"/>
  <c r="I24" i="5" a="1"/>
  <c r="I24" i="5" s="1"/>
  <c r="H27" i="5" a="1"/>
  <c r="H27" i="5" s="1"/>
  <c r="I23" i="5" a="1"/>
  <c r="I23" i="5" s="1"/>
  <c r="I22" i="5" a="1"/>
  <c r="I22" i="5" s="1"/>
  <c r="I21" i="5" a="1"/>
  <c r="I21" i="5" s="1"/>
  <c r="I29" i="5" a="1"/>
  <c r="I29" i="5" s="1"/>
  <c r="H28" i="5" a="1"/>
  <c r="H28" i="5" s="1"/>
  <c r="I25" i="5" a="1"/>
  <c r="I25" i="5" s="1"/>
  <c r="F21" i="5" a="1"/>
  <c r="F21" i="5" s="1"/>
  <c r="E21" i="5" a="1"/>
  <c r="E21" i="5" s="1"/>
  <c r="F27" i="5" a="1"/>
  <c r="F27" i="5" s="1"/>
  <c r="F29" i="5" a="1"/>
  <c r="F29" i="5" s="1"/>
  <c r="F22" i="5" a="1"/>
  <c r="F22" i="5" s="1"/>
  <c r="E28" i="5" a="1"/>
  <c r="E28" i="5" s="1"/>
  <c r="F24" i="5" a="1"/>
  <c r="F24" i="5" s="1"/>
  <c r="F23" i="5" a="1"/>
  <c r="F23" i="5" s="1"/>
  <c r="E24" i="5" a="1"/>
  <c r="E24" i="5" s="1"/>
  <c r="E22" i="5" a="1"/>
  <c r="E22" i="5" s="1"/>
  <c r="H26" i="2"/>
  <c r="G26" i="2"/>
  <c r="F26" i="2"/>
  <c r="E26" i="2"/>
  <c r="D26" i="2"/>
  <c r="C26" i="2"/>
  <c r="C29" i="2" s="1"/>
  <c r="I23" i="2"/>
  <c r="I22" i="2"/>
  <c r="I21" i="2"/>
  <c r="I20" i="2"/>
  <c r="I19" i="2"/>
  <c r="I18" i="2"/>
  <c r="I17" i="2"/>
  <c r="I16" i="2"/>
  <c r="I15" i="2"/>
  <c r="I14" i="2"/>
  <c r="I13" i="2"/>
  <c r="I12" i="2"/>
  <c r="I11" i="2"/>
  <c r="I10" i="2"/>
  <c r="I9" i="2"/>
  <c r="I8" i="2"/>
  <c r="I7" i="2"/>
  <c r="I6" i="2"/>
  <c r="I5" i="2"/>
  <c r="I4" i="2"/>
  <c r="I3" i="2"/>
  <c r="F30" i="5" l="1"/>
  <c r="I30" i="5"/>
  <c r="C34" i="1"/>
  <c r="U26" i="1" l="1"/>
  <c r="C33" i="1" s="1"/>
  <c r="E26" i="1"/>
  <c r="T26" i="1"/>
  <c r="C31" i="1" s="1"/>
  <c r="R26" i="1"/>
  <c r="N26" i="1"/>
  <c r="K26" i="1"/>
  <c r="G26" i="1"/>
  <c r="H26" i="1"/>
  <c r="D26" i="1"/>
  <c r="J26" i="1"/>
  <c r="M26" i="1"/>
  <c r="P26" i="1"/>
  <c r="Q26" i="1"/>
  <c r="O26" i="1"/>
  <c r="L26" i="1"/>
  <c r="I26" i="1"/>
  <c r="F26" i="1"/>
  <c r="C26" i="1"/>
  <c r="S23" i="1"/>
  <c r="S22" i="1"/>
  <c r="S21" i="1"/>
  <c r="S20" i="1"/>
  <c r="S19" i="1"/>
  <c r="S18" i="1"/>
  <c r="S17" i="1"/>
  <c r="S16" i="1"/>
  <c r="S15" i="1"/>
  <c r="S14" i="1"/>
  <c r="S13" i="1"/>
  <c r="S12" i="1"/>
  <c r="S11" i="1"/>
  <c r="S10" i="1"/>
  <c r="S9" i="1"/>
  <c r="S8" i="1"/>
  <c r="S7" i="1"/>
  <c r="S6" i="1"/>
  <c r="S5" i="1"/>
  <c r="S4" i="1"/>
  <c r="S3" i="1"/>
  <c r="C35" i="1" l="1"/>
  <c r="S26" i="1"/>
  <c r="C29" i="1"/>
  <c r="C39" i="1" s="1"/>
</calcChain>
</file>

<file path=xl/comments1.xml><?xml version="1.0" encoding="utf-8"?>
<comments xmlns="http://schemas.openxmlformats.org/spreadsheetml/2006/main">
  <authors>
    <author>Admin</author>
  </authors>
  <commentList>
    <comment ref="S2" authorId="0" shapeId="0">
      <text>
        <r>
          <rPr>
            <b/>
            <sz val="9"/>
            <color indexed="81"/>
            <rFont val="Tahoma"/>
            <family val="2"/>
          </rPr>
          <t>Admin:</t>
        </r>
        <r>
          <rPr>
            <sz val="9"/>
            <color indexed="81"/>
            <rFont val="Tahoma"/>
            <family val="2"/>
          </rPr>
          <t xml:space="preserve">
For use on the Subcontract Cha
nge Request .</t>
        </r>
      </text>
    </comment>
    <comment ref="A26" authorId="0" shapeId="0">
      <text>
        <r>
          <rPr>
            <b/>
            <sz val="9"/>
            <color indexed="81"/>
            <rFont val="Tahoma"/>
            <family val="2"/>
          </rPr>
          <t>Admin:</t>
        </r>
        <r>
          <rPr>
            <sz val="9"/>
            <color indexed="81"/>
            <rFont val="Tahoma"/>
            <family val="2"/>
          </rPr>
          <t xml:space="preserve">
This spreadsheet should not take into account invoiced amounts or carry forward amounts. This is a record of funds obligated to each of the subcontracts on the agreement/amendment face page for a single project number. That total amount can be compared to the amount allocated on the subcontract budget codes to verify that there is enough to cover the new obligation(s).</t>
        </r>
      </text>
    </comment>
    <comment ref="B37" authorId="0" shapeId="0">
      <text>
        <r>
          <rPr>
            <b/>
            <sz val="9"/>
            <color indexed="81"/>
            <rFont val="Tahoma"/>
            <family val="2"/>
          </rPr>
          <t xml:space="preserve">Admin:
</t>
        </r>
        <r>
          <rPr>
            <sz val="9"/>
            <color indexed="81"/>
            <rFont val="Tahoma"/>
            <family val="2"/>
          </rPr>
          <t>Hand key this number in, no formula. This amount is found in budget overview or on the GM045.</t>
        </r>
      </text>
    </comment>
  </commentList>
</comments>
</file>

<file path=xl/comments2.xml><?xml version="1.0" encoding="utf-8"?>
<comments xmlns="http://schemas.openxmlformats.org/spreadsheetml/2006/main">
  <authors>
    <author>Admin</author>
  </authors>
  <commentList>
    <comment ref="A26" authorId="0" shapeId="0">
      <text>
        <r>
          <rPr>
            <b/>
            <sz val="9"/>
            <color indexed="81"/>
            <rFont val="Tahoma"/>
            <family val="2"/>
          </rPr>
          <t>Admin:</t>
        </r>
        <r>
          <rPr>
            <sz val="9"/>
            <color indexed="81"/>
            <rFont val="Tahoma"/>
            <family val="2"/>
          </rPr>
          <t xml:space="preserve">
This spreadsheet should not take into account invoiced amounts or carry forward amounts. This is a record of funds obligated to each of the subcontracts on the face page for a single project number. That total amount can be compared to the amount allocated on the subcontract budget codes to verify that there is enough to cover the new obligations(s).</t>
        </r>
      </text>
    </comment>
    <comment ref="B32" authorId="0" shapeId="0">
      <text>
        <r>
          <rPr>
            <b/>
            <sz val="9"/>
            <color indexed="81"/>
            <rFont val="Tahoma"/>
            <family val="2"/>
          </rPr>
          <t>Admin:</t>
        </r>
        <r>
          <rPr>
            <sz val="9"/>
            <color indexed="81"/>
            <rFont val="Tahoma"/>
            <family val="2"/>
          </rPr>
          <t xml:space="preserve">
This amount is found in budget overview or on the GM045.</t>
        </r>
      </text>
    </comment>
  </commentList>
</comments>
</file>

<file path=xl/comments3.xml><?xml version="1.0" encoding="utf-8"?>
<comments xmlns="http://schemas.openxmlformats.org/spreadsheetml/2006/main">
  <authors>
    <author>Luke Harrison Miller</author>
  </authors>
  <commentList>
    <comment ref="F6" authorId="0" shapeId="0">
      <text>
        <r>
          <rPr>
            <sz val="8"/>
            <color indexed="81"/>
            <rFont val="Tahoma"/>
            <family val="2"/>
          </rPr>
          <t>Please precede the decreased amounts with a negative sign. For example, if an amount is being decreased by 800, the amount of change should be listed as -800</t>
        </r>
      </text>
    </comment>
    <comment ref="I6" authorId="0" shapeId="0">
      <text>
        <r>
          <rPr>
            <sz val="8"/>
            <color indexed="81"/>
            <rFont val="Tahoma"/>
            <family val="2"/>
          </rPr>
          <t>Please precede the decreased amounts with a negative sign. For example, if an amount is being decreased by 800, the amount of change should be listed as -800</t>
        </r>
      </text>
    </comment>
    <comment ref="I14" authorId="0" shapeId="0">
      <text>
        <r>
          <rPr>
            <sz val="8"/>
            <color indexed="81"/>
            <rFont val="Tahoma"/>
            <family val="2"/>
          </rPr>
          <t>Please refer to the GM045 to ensure that the correct F&amp;A rate is being used</t>
        </r>
      </text>
    </comment>
  </commentList>
</comments>
</file>

<file path=xl/sharedStrings.xml><?xml version="1.0" encoding="utf-8"?>
<sst xmlns="http://schemas.openxmlformats.org/spreadsheetml/2006/main" count="81" uniqueCount="68">
  <si>
    <t>Project</t>
  </si>
  <si>
    <t>SUB Name</t>
  </si>
  <si>
    <t>A00</t>
  </si>
  <si>
    <t>A01</t>
  </si>
  <si>
    <t>A02</t>
  </si>
  <si>
    <t>A03</t>
  </si>
  <si>
    <t>A04</t>
  </si>
  <si>
    <t>A05</t>
  </si>
  <si>
    <t>Cumulative Total Per Sub</t>
  </si>
  <si>
    <t>Total Per Year</t>
  </si>
  <si>
    <t xml:space="preserve">Amount of Authorized Carry Forward for Use During NCE Budget Period </t>
  </si>
  <si>
    <t>Amount of Authorized CF</t>
  </si>
  <si>
    <t>Total Unobligated Balance Per Sub</t>
  </si>
  <si>
    <t>shortage</t>
  </si>
  <si>
    <t>Unobligated (cumulative all budget periods)</t>
  </si>
  <si>
    <t>Obligated (cumulative total all subs)</t>
  </si>
  <si>
    <t>Amount Unauthorized CF available</t>
  </si>
  <si>
    <t>Total allocated to subk lines per GM045</t>
  </si>
  <si>
    <t>Sufficient Funds Allocated for Obligation</t>
  </si>
  <si>
    <t>600__________</t>
  </si>
  <si>
    <t>Grand Total All Actions</t>
  </si>
  <si>
    <t>Total Budget Allocated</t>
  </si>
  <si>
    <t xml:space="preserve">Unauthorized CF - </t>
  </si>
  <si>
    <t xml:space="preserve">Total - </t>
  </si>
  <si>
    <t xml:space="preserve">Amount of Authorized Carry Forward for Use During year 2 Budget Period </t>
  </si>
  <si>
    <t>Amount of Authorized Carry Forward for Use During year 3 Budget Period</t>
  </si>
  <si>
    <t xml:space="preserve">Amount of Authorized Carry Forward for Use During year 4 Budget Period </t>
  </si>
  <si>
    <t xml:space="preserve">Amount of Authorized Carry Forward for Use During year 5 Budget Period </t>
  </si>
  <si>
    <t>Remaining Balance After Final Invoice Paid from year 1</t>
  </si>
  <si>
    <t>Remaining Balance After Final Invoice Paid from year 2</t>
  </si>
  <si>
    <t>Remaining Balance After Final Invoice Paid from year 3</t>
  </si>
  <si>
    <t>Remaining Balance After Final Invoice Paid from year 4</t>
  </si>
  <si>
    <t>Remaining Balance After Final Invoice Paid from year 5</t>
  </si>
  <si>
    <t>Total Cumulative Obligated Per Sub</t>
  </si>
  <si>
    <t>Total Authorized Carry Forward Per Sub</t>
  </si>
  <si>
    <t>Sufficient Funds Verification Tool</t>
  </si>
  <si>
    <t>InfoEd Record Number:</t>
  </si>
  <si>
    <t>SP0052854</t>
  </si>
  <si>
    <t>NUFinancials - Subk Budget *</t>
  </si>
  <si>
    <t>InfoEd - Cumulative Funded</t>
  </si>
  <si>
    <t>Subk &lt; $25k</t>
  </si>
  <si>
    <t>GM092**</t>
  </si>
  <si>
    <t>Subk &gt; $25k</t>
  </si>
  <si>
    <t>Open CR***</t>
  </si>
  <si>
    <t>Total Budgeted</t>
  </si>
  <si>
    <t>Total Subcontracts</t>
  </si>
  <si>
    <t>*Research Portal: Financial Overview-&gt;Expense Categories</t>
  </si>
  <si>
    <t>** Cognos GM092 report - IE Cumulative Funded Amount</t>
  </si>
  <si>
    <t>***Sum of all subcontract requests in process with OSR (CR status = 'Subcontract in Process with OSR', 'Subcontract FFATA Reporting', 'Subcontract Final Data Entry')</t>
  </si>
  <si>
    <r>
      <t xml:space="preserve">Non-MTDC Categories         </t>
    </r>
    <r>
      <rPr>
        <sz val="10"/>
        <color theme="0"/>
        <rFont val="Arial"/>
        <family val="2"/>
      </rPr>
      <t>(Not Subject to F&amp;A)</t>
    </r>
  </si>
  <si>
    <t>Amount of Change</t>
  </si>
  <si>
    <r>
      <t xml:space="preserve">MTDC                  Categories    </t>
    </r>
    <r>
      <rPr>
        <sz val="10"/>
        <color theme="0"/>
        <rFont val="Arial"/>
        <family val="2"/>
      </rPr>
      <t>(Subject to F&amp;A)</t>
    </r>
  </si>
  <si>
    <t>subK&gt;25k</t>
  </si>
  <si>
    <t>sub</t>
  </si>
  <si>
    <t>fringe</t>
  </si>
  <si>
    <t>salacad</t>
  </si>
  <si>
    <t>Non-MTDC Total</t>
  </si>
  <si>
    <t>MTDC Total</t>
  </si>
  <si>
    <t>F&amp;A Change</t>
  </si>
  <si>
    <t>F&amp;A Rate:</t>
  </si>
  <si>
    <t>Action</t>
  </si>
  <si>
    <t>Your rebudget at a glance:</t>
  </si>
  <si>
    <t xml:space="preserve">                      REVISION SUMMARY BY INCREASE/DECREASE</t>
  </si>
  <si>
    <t>Increased Categories</t>
  </si>
  <si>
    <t>Decreased Categories</t>
  </si>
  <si>
    <t>Total</t>
  </si>
  <si>
    <t>F&amp;A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</si>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</sst>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1" formatCode="_(* #,##0_);_(* \(#,##0\);_(* &quot;-&quot;_);_(@_)"/>
    <numFmt numFmtId="44" formatCode="_(&quot;$&quot;* #,##0.00_);_(&quot;$&quot;* \(#,##0.00\);_(&quot;$&quot;* &quot;-&quot;??_);_(@_)"/>
    <numFmt numFmtId="164" formatCode="_(&quot;$&quot;* #,##0_);_(&quot;$&quot;* \(#,##0\);_(&quot;$&quot;* &quot;-&quot;??_);_(@_)"/>
  </numFmts>
  <fonts count="28" x14ac:knownFonts="1">
    <font>
      <sz val="11"/>
      <color theme="1"/>
      <name val="Calibri"/>
      <family val="2"/>
      <scheme val="minor"/>
    </font>
    <font>
      <b/>
      <sz val="20"/>
      <color theme="1"/>
      <name val="Arial"/>
      <family val="2"/>
    </font>
    <font>
      <sz val="11"/>
      <color theme="1"/>
      <name val="Arial"/>
      <family val="2"/>
    </font>
    <font>
      <b/>
      <sz val="12"/>
      <color theme="1"/>
      <name val="Arial"/>
      <family val="2"/>
    </font>
    <font>
      <sz val="12"/>
      <color theme="1"/>
      <name val="Arial"/>
      <family val="2"/>
    </font>
    <font>
      <sz val="16"/>
      <color theme="1"/>
      <name val="Arial"/>
      <family val="2"/>
    </font>
    <font>
      <sz val="20"/>
      <color theme="1"/>
      <name val="Arial"/>
      <family val="2"/>
    </font>
    <font>
      <sz val="14"/>
      <color theme="1"/>
      <name val="Arial"/>
      <family val="2"/>
    </font>
    <font>
      <sz val="10"/>
      <color theme="1"/>
      <name val="Arial"/>
      <family val="2"/>
    </font>
    <font>
      <b/>
      <sz val="9"/>
      <color indexed="81"/>
      <name val="Tahoma"/>
      <family val="2"/>
    </font>
    <font>
      <sz val="9"/>
      <color indexed="81"/>
      <name val="Tahoma"/>
      <family val="2"/>
    </font>
    <font>
      <sz val="11"/>
      <color rgb="FFFF0000"/>
      <name val="Arial"/>
      <family val="2"/>
    </font>
    <font>
      <sz val="16"/>
      <color theme="1"/>
      <name val="Calibri"/>
      <family val="2"/>
      <scheme val="minor"/>
    </font>
    <font>
      <sz val="11"/>
      <color theme="1"/>
      <name val="Calibri"/>
      <family val="2"/>
      <scheme val="minor"/>
    </font>
    <font>
      <b/>
      <sz val="11"/>
      <color theme="1"/>
      <name val="Calibri"/>
      <family val="2"/>
      <scheme val="minor"/>
    </font>
    <font>
      <b/>
      <sz val="16"/>
      <color theme="0"/>
      <name val="Calibri"/>
      <family val="2"/>
      <scheme val="minor"/>
    </font>
    <font>
      <b/>
      <sz val="16"/>
      <color theme="1"/>
      <name val="Calibri"/>
      <family val="2"/>
      <scheme val="minor"/>
    </font>
    <font>
      <b/>
      <sz val="11"/>
      <color rgb="FFFA7D00"/>
      <name val="Calibri"/>
      <family val="2"/>
      <scheme val="minor"/>
    </font>
    <font>
      <b/>
      <sz val="11"/>
      <color theme="0"/>
      <name val="Calibri"/>
      <family val="2"/>
      <scheme val="minor"/>
    </font>
    <font>
      <b/>
      <sz val="10"/>
      <color theme="0"/>
      <name val="Arial"/>
      <family val="2"/>
    </font>
    <font>
      <sz val="10"/>
      <color theme="0"/>
      <name val="Arial"/>
      <family val="2"/>
    </font>
    <font>
      <b/>
      <sz val="11"/>
      <color rgb="FF482476"/>
      <name val="Arial"/>
      <family val="2"/>
    </font>
    <font>
      <b/>
      <sz val="12"/>
      <color rgb="FF482476"/>
      <name val="Arial"/>
      <family val="2"/>
    </font>
    <font>
      <sz val="10"/>
      <color rgb="FF482476"/>
      <name val="Arial"/>
      <family val="2"/>
    </font>
    <font>
      <b/>
      <sz val="10"/>
      <color rgb="FF482476"/>
      <name val="Arial"/>
      <family val="2"/>
    </font>
    <font>
      <sz val="12"/>
      <color rgb="FF482476"/>
      <name val="Arial"/>
      <family val="2"/>
    </font>
    <font>
      <b/>
      <sz val="20"/>
      <color theme="1"/>
      <name val="Calibri"/>
      <family val="2"/>
      <scheme val="minor"/>
    </font>
    <font>
      <sz val="8"/>
      <color indexed="81"/>
      <name val="Tahoma"/>
      <family val="2"/>
    </font>
  </fonts>
  <fills count="10">
    <fill>
      <patternFill patternType="none"/>
    </fill>
    <fill>
      <patternFill patternType="gray125"/>
    </fill>
    <fill>
      <patternFill patternType="solid">
        <fgColor rgb="FFE2C5FF"/>
        <bgColor indexed="64"/>
      </patternFill>
    </fill>
    <fill>
      <patternFill patternType="solid">
        <fgColor rgb="FFFFFF00"/>
        <bgColor indexed="64"/>
      </patternFill>
    </fill>
    <fill>
      <patternFill patternType="solid">
        <fgColor rgb="FF7030A0"/>
        <bgColor indexed="64"/>
      </patternFill>
    </fill>
    <fill>
      <patternFill patternType="solid">
        <fgColor rgb="FFF2F2F2"/>
      </patternFill>
    </fill>
    <fill>
      <patternFill patternType="solid">
        <fgColor theme="0"/>
        <bgColor indexed="64"/>
      </patternFill>
    </fill>
    <fill>
      <patternFill patternType="solid">
        <fgColor rgb="FF684C96"/>
        <bgColor indexed="64"/>
      </patternFill>
    </fill>
    <fill>
      <patternFill patternType="solid">
        <fgColor rgb="FF7FCECD"/>
        <bgColor indexed="64"/>
      </patternFill>
    </fill>
    <fill>
      <patternFill patternType="solid">
        <fgColor rgb="FFB6ACD1"/>
        <bgColor indexed="64"/>
      </patternFill>
    </fill>
  </fills>
  <borders count="25">
    <border>
      <left/>
      <right/>
      <top/>
      <bottom/>
      <diagonal/>
    </border>
    <border>
      <left style="thick">
        <color auto="1"/>
      </left>
      <right style="thick">
        <color auto="1"/>
      </right>
      <top style="thick">
        <color auto="1"/>
      </top>
      <bottom style="thick">
        <color auto="1"/>
      </bottom>
      <diagonal/>
    </border>
    <border>
      <left style="thick">
        <color auto="1"/>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ck">
        <color auto="1"/>
      </top>
      <bottom style="thick">
        <color auto="1"/>
      </bottom>
      <diagonal/>
    </border>
    <border>
      <left/>
      <right style="thick">
        <color indexed="64"/>
      </right>
      <top style="thick">
        <color auto="1"/>
      </top>
      <bottom style="thick">
        <color auto="1"/>
      </bottom>
      <diagonal/>
    </border>
    <border>
      <left/>
      <right style="medium">
        <color theme="1"/>
      </right>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theme="1"/>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theme="1"/>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s>
  <cellStyleXfs count="3">
    <xf numFmtId="0" fontId="0" fillId="0" borderId="0"/>
    <xf numFmtId="44" fontId="13" fillId="0" borderId="0" applyFont="0" applyFill="0" applyBorder="0" applyAlignment="0" applyProtection="0"/>
    <xf numFmtId="0" fontId="17" fillId="5" borderId="11" applyNumberFormat="0" applyAlignment="0" applyProtection="0"/>
  </cellStyleXfs>
  <cellXfs count="88">
    <xf numFmtId="0" fontId="0" fillId="0" borderId="0" xfId="0"/>
    <xf numFmtId="0" fontId="1" fillId="2" borderId="0" xfId="0" applyFont="1" applyFill="1"/>
    <xf numFmtId="0" fontId="2" fillId="2" borderId="0" xfId="0" applyFont="1" applyFill="1"/>
    <xf numFmtId="0" fontId="2" fillId="0" borderId="0" xfId="0" applyFont="1"/>
    <xf numFmtId="0" fontId="3" fillId="2" borderId="0" xfId="0" applyFont="1" applyFill="1" applyAlignment="1">
      <alignment horizontal="center"/>
    </xf>
    <xf numFmtId="0" fontId="3" fillId="2" borderId="0" xfId="0" applyFont="1" applyFill="1" applyAlignment="1">
      <alignment horizontal="center" wrapText="1"/>
    </xf>
    <xf numFmtId="0" fontId="4" fillId="0" borderId="0" xfId="0" applyFont="1" applyAlignment="1">
      <alignment horizontal="center"/>
    </xf>
    <xf numFmtId="0" fontId="3" fillId="0" borderId="0" xfId="0" applyFont="1" applyAlignment="1">
      <alignment horizontal="center"/>
    </xf>
    <xf numFmtId="3" fontId="2" fillId="0" borderId="0" xfId="0" applyNumberFormat="1" applyFont="1" applyFill="1"/>
    <xf numFmtId="0" fontId="2" fillId="0" borderId="0" xfId="0" applyFont="1" applyFill="1"/>
    <xf numFmtId="0" fontId="4" fillId="0" borderId="0" xfId="0" applyFont="1"/>
    <xf numFmtId="0" fontId="4" fillId="0" borderId="0" xfId="0" applyFont="1" applyFill="1"/>
    <xf numFmtId="3" fontId="4" fillId="0" borderId="0" xfId="0" applyNumberFormat="1" applyFont="1" applyFill="1"/>
    <xf numFmtId="3" fontId="4" fillId="0" borderId="0" xfId="0" applyNumberFormat="1" applyFont="1"/>
    <xf numFmtId="3" fontId="2" fillId="0" borderId="0" xfId="0" applyNumberFormat="1" applyFont="1"/>
    <xf numFmtId="0" fontId="5" fillId="0" borderId="0" xfId="0" applyFont="1"/>
    <xf numFmtId="3" fontId="5" fillId="0" borderId="0" xfId="0" applyNumberFormat="1" applyFont="1" applyFill="1"/>
    <xf numFmtId="0" fontId="6" fillId="0" borderId="0" xfId="0" applyFont="1"/>
    <xf numFmtId="3" fontId="5" fillId="2" borderId="0" xfId="0" applyNumberFormat="1" applyFont="1" applyFill="1"/>
    <xf numFmtId="4" fontId="5" fillId="0" borderId="0" xfId="0" applyNumberFormat="1" applyFont="1" applyFill="1"/>
    <xf numFmtId="0" fontId="7" fillId="0" borderId="0" xfId="0" applyFont="1"/>
    <xf numFmtId="0" fontId="8" fillId="0" borderId="0" xfId="0" applyFont="1"/>
    <xf numFmtId="3" fontId="5" fillId="0" borderId="0" xfId="0" applyNumberFormat="1" applyFont="1"/>
    <xf numFmtId="3" fontId="11" fillId="0" borderId="0" xfId="0" applyNumberFormat="1" applyFont="1"/>
    <xf numFmtId="0" fontId="4" fillId="3" borderId="0" xfId="0" applyFont="1" applyFill="1"/>
    <xf numFmtId="0" fontId="5" fillId="3" borderId="0" xfId="0" applyFont="1" applyFill="1"/>
    <xf numFmtId="0" fontId="0" fillId="0" borderId="0" xfId="0" applyFill="1"/>
    <xf numFmtId="0" fontId="14" fillId="0" borderId="0" xfId="0" applyFont="1"/>
    <xf numFmtId="0" fontId="0" fillId="3" borderId="0" xfId="0" applyFill="1"/>
    <xf numFmtId="0" fontId="12" fillId="0" borderId="0" xfId="0" applyFont="1"/>
    <xf numFmtId="0" fontId="12" fillId="0" borderId="5" xfId="0" applyFont="1" applyBorder="1"/>
    <xf numFmtId="164" fontId="12" fillId="3" borderId="1" xfId="1" applyNumberFormat="1" applyFont="1" applyFill="1" applyBorder="1" applyProtection="1">
      <protection locked="0"/>
    </xf>
    <xf numFmtId="0" fontId="12" fillId="0" borderId="2" xfId="0" applyFont="1" applyBorder="1"/>
    <xf numFmtId="0" fontId="16" fillId="0" borderId="6" xfId="0" applyFont="1" applyBorder="1"/>
    <xf numFmtId="164" fontId="16" fillId="0" borderId="7" xfId="1" applyNumberFormat="1" applyFont="1" applyBorder="1"/>
    <xf numFmtId="0" fontId="16" fillId="0" borderId="0" xfId="0" applyFont="1"/>
    <xf numFmtId="164" fontId="16" fillId="0" borderId="7" xfId="0" applyNumberFormat="1" applyFont="1" applyBorder="1"/>
    <xf numFmtId="0" fontId="0" fillId="0" borderId="0" xfId="0" applyAlignment="1">
      <alignment horizontal="left" wrapText="1"/>
    </xf>
    <xf numFmtId="0" fontId="14" fillId="0" borderId="0" xfId="0" applyFont="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0" fillId="0" borderId="0" xfId="0" applyAlignment="1">
      <alignment horizontal="left" vertical="top" wrapText="1"/>
    </xf>
    <xf numFmtId="0" fontId="0" fillId="6" borderId="0" xfId="0" applyFill="1"/>
    <xf numFmtId="0" fontId="0" fillId="0" borderId="0" xfId="0" applyBorder="1"/>
    <xf numFmtId="0" fontId="17" fillId="6" borderId="0" xfId="2" applyFill="1" applyBorder="1"/>
    <xf numFmtId="0" fontId="19" fillId="7" borderId="12" xfId="0" applyFont="1" applyFill="1" applyBorder="1" applyAlignment="1">
      <alignment vertical="center" wrapText="1"/>
    </xf>
    <xf numFmtId="41" fontId="0" fillId="0" borderId="0" xfId="0" applyNumberFormat="1"/>
    <xf numFmtId="6" fontId="0" fillId="0" borderId="0" xfId="0" applyNumberFormat="1"/>
    <xf numFmtId="0" fontId="0" fillId="3" borderId="13" xfId="0" applyFill="1" applyBorder="1" applyProtection="1">
      <protection locked="0"/>
    </xf>
    <xf numFmtId="6" fontId="0" fillId="3" borderId="13" xfId="0" applyNumberFormat="1" applyFill="1" applyBorder="1" applyProtection="1">
      <protection locked="0"/>
    </xf>
    <xf numFmtId="0" fontId="18" fillId="6" borderId="0" xfId="2" applyFont="1" applyFill="1" applyBorder="1"/>
    <xf numFmtId="0" fontId="21" fillId="8" borderId="0" xfId="0" applyFont="1" applyFill="1" applyAlignment="1">
      <alignment wrapText="1"/>
    </xf>
    <xf numFmtId="6" fontId="21" fillId="8" borderId="0" xfId="0" applyNumberFormat="1" applyFont="1" applyFill="1" applyAlignment="1">
      <alignment wrapText="1"/>
    </xf>
    <xf numFmtId="6" fontId="22" fillId="6" borderId="0" xfId="0" applyNumberFormat="1" applyFont="1" applyFill="1" applyAlignment="1">
      <alignment wrapText="1"/>
    </xf>
    <xf numFmtId="0" fontId="19" fillId="7" borderId="14" xfId="0" applyFont="1" applyFill="1" applyBorder="1" applyAlignment="1">
      <alignment vertical="center" wrapText="1"/>
    </xf>
    <xf numFmtId="6" fontId="23" fillId="3" borderId="15" xfId="0" applyNumberFormat="1" applyFont="1" applyFill="1" applyBorder="1" applyAlignment="1" applyProtection="1">
      <alignment wrapText="1"/>
      <protection locked="0"/>
    </xf>
    <xf numFmtId="0" fontId="19" fillId="7" borderId="16" xfId="0" applyFont="1" applyFill="1" applyBorder="1" applyAlignment="1">
      <alignment vertical="center" wrapText="1"/>
    </xf>
    <xf numFmtId="10" fontId="23" fillId="3" borderId="15" xfId="0" applyNumberFormat="1" applyFont="1" applyFill="1" applyBorder="1" applyAlignment="1" applyProtection="1">
      <alignment wrapText="1"/>
      <protection locked="0"/>
    </xf>
    <xf numFmtId="0" fontId="22" fillId="6" borderId="0" xfId="0" applyFont="1" applyFill="1" applyAlignment="1">
      <alignment wrapText="1"/>
    </xf>
    <xf numFmtId="0" fontId="24" fillId="9" borderId="1" xfId="0" applyFont="1" applyFill="1" applyBorder="1" applyAlignment="1">
      <alignment vertical="center" wrapText="1"/>
    </xf>
    <xf numFmtId="0" fontId="23" fillId="9" borderId="1" xfId="0" applyFont="1" applyFill="1" applyBorder="1" applyAlignment="1">
      <alignment horizontal="centerContinuous" vertical="center" wrapText="1"/>
    </xf>
    <xf numFmtId="0" fontId="25" fillId="9" borderId="1" xfId="0" applyFont="1" applyFill="1" applyBorder="1" applyAlignment="1">
      <alignment horizontal="centerContinuous" vertical="center" wrapText="1"/>
    </xf>
    <xf numFmtId="0" fontId="25" fillId="6" borderId="0" xfId="0" applyFont="1" applyFill="1" applyBorder="1" applyAlignment="1">
      <alignment vertical="center" wrapText="1"/>
    </xf>
    <xf numFmtId="0" fontId="25" fillId="6" borderId="0" xfId="0" applyFont="1" applyFill="1" applyBorder="1" applyAlignment="1">
      <alignment horizontal="centerContinuous" vertical="center" wrapText="1"/>
    </xf>
    <xf numFmtId="0" fontId="23" fillId="9" borderId="17" xfId="0" applyNumberFormat="1" applyFont="1" applyFill="1" applyBorder="1" applyAlignment="1">
      <alignment horizontal="centerContinuous" vertical="center" wrapText="1"/>
    </xf>
    <xf numFmtId="0" fontId="25" fillId="9" borderId="17" xfId="0" applyNumberFormat="1" applyFont="1" applyFill="1" applyBorder="1" applyAlignment="1">
      <alignment horizontal="centerContinuous" vertical="center" wrapText="1"/>
    </xf>
    <xf numFmtId="49" fontId="25" fillId="9" borderId="17" xfId="0" applyNumberFormat="1" applyFont="1" applyFill="1" applyBorder="1" applyAlignment="1">
      <alignment horizontal="centerContinuous" vertical="center" wrapText="1"/>
    </xf>
    <xf numFmtId="49" fontId="25" fillId="9" borderId="18" xfId="0" applyNumberFormat="1" applyFont="1" applyFill="1" applyBorder="1" applyAlignment="1">
      <alignment horizontal="centerContinuous" vertical="center" wrapText="1"/>
    </xf>
    <xf numFmtId="0" fontId="12" fillId="6" borderId="0" xfId="0" applyFont="1" applyFill="1"/>
    <xf numFmtId="0" fontId="26" fillId="6" borderId="0" xfId="0" applyFont="1" applyFill="1"/>
    <xf numFmtId="0" fontId="19" fillId="7" borderId="19" xfId="0" applyFont="1" applyFill="1" applyBorder="1" applyAlignment="1">
      <alignment vertical="center" wrapText="1"/>
    </xf>
    <xf numFmtId="0" fontId="17" fillId="5" borderId="20" xfId="2" applyBorder="1"/>
    <xf numFmtId="6" fontId="17" fillId="5" borderId="20" xfId="2" applyNumberFormat="1" applyBorder="1"/>
    <xf numFmtId="6" fontId="17" fillId="5" borderId="21" xfId="2" applyNumberFormat="1" applyBorder="1"/>
    <xf numFmtId="0" fontId="17" fillId="5" borderId="22" xfId="2" applyBorder="1"/>
    <xf numFmtId="6" fontId="17" fillId="5" borderId="22" xfId="2" applyNumberFormat="1" applyBorder="1"/>
    <xf numFmtId="6" fontId="17" fillId="5" borderId="23" xfId="2" applyNumberFormat="1" applyBorder="1"/>
    <xf numFmtId="49" fontId="25" fillId="6" borderId="0" xfId="0" applyNumberFormat="1" applyFont="1" applyFill="1" applyBorder="1" applyAlignment="1">
      <alignment horizontal="centerContinuous" vertical="center" wrapText="1"/>
    </xf>
    <xf numFmtId="6" fontId="18" fillId="6" borderId="0" xfId="2" applyNumberFormat="1" applyFont="1" applyFill="1" applyBorder="1"/>
    <xf numFmtId="0" fontId="17" fillId="5" borderId="24" xfId="2" applyBorder="1"/>
    <xf numFmtId="6" fontId="17" fillId="5" borderId="24" xfId="2" applyNumberFormat="1" applyBorder="1"/>
    <xf numFmtId="0" fontId="22" fillId="8" borderId="2" xfId="0" applyFont="1" applyFill="1" applyBorder="1" applyAlignment="1">
      <alignment wrapText="1"/>
    </xf>
    <xf numFmtId="6" fontId="22" fillId="8" borderId="0" xfId="0" applyNumberFormat="1" applyFont="1" applyFill="1" applyBorder="1" applyAlignment="1">
      <alignment wrapText="1"/>
    </xf>
    <xf numFmtId="6" fontId="17" fillId="6" borderId="0" xfId="2" applyNumberFormat="1" applyFill="1" applyBorder="1"/>
    <xf numFmtId="0" fontId="18" fillId="0" borderId="0" xfId="2" applyFont="1" applyFill="1" applyBorder="1"/>
  </cellXfs>
  <cellStyles count="3">
    <cellStyle name="Calculation" xfId="2" builtinId="22"/>
    <cellStyle name="Currency" xfId="1" builtinId="4"/>
    <cellStyle name="Normal" xfId="0" builtinId="0"/>
  </cellStyles>
  <dxfs count="2">
    <dxf>
      <font>
        <b/>
        <i val="0"/>
        <color rgb="FFC00000"/>
      </font>
    </dxf>
    <dxf>
      <font>
        <b/>
        <i val="0"/>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xdr:colOff>
      <xdr:row>0</xdr:row>
      <xdr:rowOff>11760</xdr:rowOff>
    </xdr:from>
    <xdr:to>
      <xdr:col>10</xdr:col>
      <xdr:colOff>1</xdr:colOff>
      <xdr:row>2</xdr:row>
      <xdr:rowOff>0</xdr:rowOff>
    </xdr:to>
    <xdr:sp macro="" textlink="">
      <xdr:nvSpPr>
        <xdr:cNvPr id="2" name="TextBox 1"/>
        <xdr:cNvSpPr txBox="1"/>
      </xdr:nvSpPr>
      <xdr:spPr>
        <a:xfrm>
          <a:off x="1828801" y="11760"/>
          <a:ext cx="5810249" cy="3692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482476"/>
              </a:solidFill>
              <a:effectLst/>
              <a:uLnTx/>
              <a:uFillTx/>
              <a:latin typeface="Arial" panose="020B0604020202020204" pitchFamily="34" charset="0"/>
              <a:ea typeface="+mn-ea"/>
              <a:cs typeface="+mn-cs"/>
            </a:rPr>
            <a:t>Budget Revision F&amp;A Calculator</a:t>
          </a:r>
          <a:endParaRPr kumimoji="0" lang="en-US" sz="14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xdr:colOff>
      <xdr:row>1</xdr:row>
      <xdr:rowOff>117593</xdr:rowOff>
    </xdr:from>
    <xdr:to>
      <xdr:col>10</xdr:col>
      <xdr:colOff>1</xdr:colOff>
      <xdr:row>4</xdr:row>
      <xdr:rowOff>1</xdr:rowOff>
    </xdr:to>
    <xdr:sp macro="" textlink="">
      <xdr:nvSpPr>
        <xdr:cNvPr id="3" name="TextBox 2"/>
        <xdr:cNvSpPr txBox="1"/>
      </xdr:nvSpPr>
      <xdr:spPr>
        <a:xfrm>
          <a:off x="1828801" y="308093"/>
          <a:ext cx="5810249" cy="107303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rgbClr val="482476"/>
              </a:solidFill>
              <a:effectLst/>
              <a:latin typeface="Arial" panose="020B0604020202020204" pitchFamily="34" charset="0"/>
              <a:ea typeface="+mn-ea"/>
              <a:cs typeface="Arial" panose="020B0604020202020204" pitchFamily="34" charset="0"/>
            </a:rPr>
            <a:t>Instructions</a:t>
          </a:r>
          <a:r>
            <a:rPr lang="en-US" sz="1200" b="1" i="0" u="none" strike="noStrike" baseline="0">
              <a:solidFill>
                <a:srgbClr val="482476"/>
              </a:solidFill>
              <a:effectLst/>
              <a:latin typeface="Arial" panose="020B0604020202020204" pitchFamily="34" charset="0"/>
              <a:ea typeface="+mn-ea"/>
              <a:cs typeface="Arial" panose="020B0604020202020204" pitchFamily="34" charset="0"/>
            </a:rPr>
            <a:t>: </a:t>
          </a:r>
          <a:r>
            <a:rPr lang="en-US" sz="1100" b="0" i="0" u="none" strike="noStrike">
              <a:solidFill>
                <a:srgbClr val="482476"/>
              </a:solidFill>
              <a:effectLst/>
              <a:latin typeface="Arial" panose="020B0604020202020204" pitchFamily="34" charset="0"/>
              <a:ea typeface="+mn-ea"/>
              <a:cs typeface="Arial" panose="020B0604020202020204" pitchFamily="34" charset="0"/>
            </a:rPr>
            <a:t>Fill</a:t>
          </a:r>
          <a:r>
            <a:rPr lang="en-US" sz="1100" b="0" i="0" u="none" strike="noStrike" baseline="0">
              <a:solidFill>
                <a:srgbClr val="482476"/>
              </a:solidFill>
              <a:effectLst/>
              <a:latin typeface="Arial" panose="020B0604020202020204" pitchFamily="34" charset="0"/>
              <a:ea typeface="+mn-ea"/>
              <a:cs typeface="Arial" panose="020B0604020202020204" pitchFamily="34" charset="0"/>
            </a:rPr>
            <a:t> in the Non-MTDC and MTDC tables by listing the categories and the amount of change. Enter the appropriate F&amp;A rate and F&amp;A change to have this tool check the calculations. Please use whole numbers when entering revised amounts.</a:t>
          </a:r>
        </a:p>
        <a:p>
          <a:endParaRPr lang="en-US" sz="1100" b="0" i="0" u="none" strike="noStrike" baseline="0">
            <a:solidFill>
              <a:srgbClr val="482476"/>
            </a:solidFill>
            <a:effectLst/>
            <a:latin typeface="Arial" panose="020B0604020202020204" pitchFamily="34" charset="0"/>
            <a:ea typeface="+mn-ea"/>
            <a:cs typeface="Arial" panose="020B0604020202020204" pitchFamily="34" charset="0"/>
          </a:endParaRPr>
        </a:p>
        <a:p>
          <a:r>
            <a:rPr lang="en-US" sz="1100" b="1" i="0" u="none" strike="noStrike" baseline="0">
              <a:solidFill>
                <a:srgbClr val="482476"/>
              </a:solidFill>
              <a:effectLst/>
              <a:latin typeface="Arial" panose="020B0604020202020204" pitchFamily="34" charset="0"/>
              <a:ea typeface="+mn-ea"/>
              <a:cs typeface="Arial" panose="020B0604020202020204" pitchFamily="34" charset="0"/>
            </a:rPr>
            <a:t>Note:</a:t>
          </a:r>
          <a:r>
            <a:rPr lang="en-US" sz="1100" b="0" i="0" u="none" strike="noStrike" baseline="0">
              <a:solidFill>
                <a:srgbClr val="482476"/>
              </a:solidFill>
              <a:effectLst/>
              <a:latin typeface="Arial" panose="020B0604020202020204" pitchFamily="34" charset="0"/>
              <a:ea typeface="+mn-ea"/>
              <a:cs typeface="Arial" panose="020B0604020202020204" pitchFamily="34" charset="0"/>
            </a:rPr>
            <a:t> Leave the F&amp;A amount at $0 to have the tool calculate an appropriate F&amp;A and MTDC total. See "Action"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Friday%20Draft%20Test%20SUfficient%20funds%20(Budget%20Code%20Deficit)%20and%20Budget%20Revision%20FA%20Calculator%202-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Obligated v Allocated"/>
      <sheetName val="Find the Amount of Shortfall"/>
      <sheetName val="Shortfall Example"/>
      <sheetName val="Calculator"/>
      <sheetName val="Examples - Subawards"/>
    </sheetNames>
    <sheetDataSet>
      <sheetData sheetId="0"/>
      <sheetData sheetId="1"/>
      <sheetData sheetId="2"/>
      <sheetData sheetId="3">
        <row r="6">
          <cell r="F6">
            <v>3488</v>
          </cell>
          <cell r="I6">
            <v>11000</v>
          </cell>
        </row>
        <row r="7">
          <cell r="F7">
            <v>0</v>
          </cell>
          <cell r="I7">
            <v>-2524</v>
          </cell>
        </row>
        <row r="8">
          <cell r="F8">
            <v>0</v>
          </cell>
          <cell r="I8">
            <v>-10705</v>
          </cell>
        </row>
        <row r="9">
          <cell r="F9">
            <v>0</v>
          </cell>
          <cell r="I9">
            <v>0</v>
          </cell>
        </row>
        <row r="10">
          <cell r="F10">
            <v>0</v>
          </cell>
          <cell r="I10">
            <v>0</v>
          </cell>
        </row>
        <row r="11">
          <cell r="F11">
            <v>0</v>
          </cell>
          <cell r="I11">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abSelected="1" workbookViewId="0">
      <selection activeCell="K11" sqref="K11"/>
    </sheetView>
  </sheetViews>
  <sheetFormatPr defaultRowHeight="15" x14ac:dyDescent="0.25"/>
  <cols>
    <col min="1" max="1" width="21.85546875" bestFit="1" customWidth="1"/>
    <col min="2" max="2" width="23.28515625" customWidth="1"/>
    <col min="3" max="3" width="3.85546875" customWidth="1"/>
    <col min="4" max="4" width="24.42578125" customWidth="1"/>
    <col min="5" max="5" width="16.5703125" customWidth="1"/>
    <col min="9" max="10" width="0" hidden="1" customWidth="1"/>
  </cols>
  <sheetData>
    <row r="1" spans="1:10" x14ac:dyDescent="0.25">
      <c r="A1" s="38" t="s">
        <v>35</v>
      </c>
      <c r="B1" s="38"/>
      <c r="C1" s="38"/>
      <c r="D1" s="38"/>
      <c r="E1" s="38"/>
    </row>
    <row r="2" spans="1:10" x14ac:dyDescent="0.25">
      <c r="B2" s="27" t="s">
        <v>36</v>
      </c>
      <c r="D2" s="28" t="s">
        <v>37</v>
      </c>
    </row>
    <row r="3" spans="1:10" ht="15.75" thickBot="1" x14ac:dyDescent="0.3">
      <c r="B3" s="27"/>
      <c r="D3" s="26"/>
    </row>
    <row r="4" spans="1:10" ht="22.5" thickTop="1" thickBot="1" x14ac:dyDescent="0.4">
      <c r="A4" s="39" t="s">
        <v>38</v>
      </c>
      <c r="B4" s="40"/>
      <c r="C4" s="29"/>
      <c r="D4" s="39" t="s">
        <v>39</v>
      </c>
      <c r="E4" s="40"/>
      <c r="I4">
        <v>37.5</v>
      </c>
      <c r="J4">
        <v>9</v>
      </c>
    </row>
    <row r="5" spans="1:10" ht="22.5" thickTop="1" thickBot="1" x14ac:dyDescent="0.4">
      <c r="A5" s="30" t="s">
        <v>40</v>
      </c>
      <c r="B5" s="31"/>
      <c r="C5" s="29"/>
      <c r="D5" s="32" t="s">
        <v>41</v>
      </c>
      <c r="E5" s="31">
        <v>0</v>
      </c>
      <c r="I5">
        <v>40</v>
      </c>
      <c r="J5">
        <v>12</v>
      </c>
    </row>
    <row r="6" spans="1:10" ht="22.5" thickTop="1" thickBot="1" x14ac:dyDescent="0.4">
      <c r="A6" s="30" t="s">
        <v>42</v>
      </c>
      <c r="B6" s="31"/>
      <c r="C6" s="29"/>
      <c r="D6" s="30" t="s">
        <v>43</v>
      </c>
      <c r="E6" s="31"/>
    </row>
    <row r="7" spans="1:10" ht="22.5" thickTop="1" thickBot="1" x14ac:dyDescent="0.4">
      <c r="A7" s="33" t="s">
        <v>44</v>
      </c>
      <c r="B7" s="34">
        <f>B5+B6</f>
        <v>0</v>
      </c>
      <c r="C7" s="35"/>
      <c r="D7" s="33" t="s">
        <v>45</v>
      </c>
      <c r="E7" s="36">
        <f>E5+AddPayData</f>
        <v>0</v>
      </c>
    </row>
    <row r="8" spans="1:10" ht="22.5" thickTop="1" thickBot="1" x14ac:dyDescent="0.4">
      <c r="A8" s="29"/>
      <c r="B8" s="29"/>
      <c r="C8" s="29"/>
      <c r="D8" s="29"/>
      <c r="E8" s="29"/>
    </row>
    <row r="9" spans="1:10" ht="21.75" thickBot="1" x14ac:dyDescent="0.4">
      <c r="A9" s="41" t="str">
        <f>IF(E7&gt;B7,"Might need to rebudget!!",IF(E7&lt;B7,"Sufficient funds budgeted for subs","Sufficient funds budgeted for subs"))</f>
        <v>Sufficient funds budgeted for subs</v>
      </c>
      <c r="B9" s="42"/>
      <c r="C9" s="42"/>
      <c r="D9" s="42"/>
      <c r="E9" s="43"/>
    </row>
    <row r="11" spans="1:10" ht="32.25" customHeight="1" x14ac:dyDescent="0.25">
      <c r="A11" s="44" t="s">
        <v>46</v>
      </c>
      <c r="B11" s="44"/>
      <c r="D11" s="37" t="s">
        <v>47</v>
      </c>
      <c r="E11" s="37"/>
    </row>
    <row r="12" spans="1:10" ht="62.25" customHeight="1" x14ac:dyDescent="0.25">
      <c r="D12" s="37" t="s">
        <v>48</v>
      </c>
      <c r="E12" s="37"/>
    </row>
  </sheetData>
  <mergeCells count="7">
    <mergeCell ref="D12:E12"/>
    <mergeCell ref="A1:E1"/>
    <mergeCell ref="A4:B4"/>
    <mergeCell ref="D4:E4"/>
    <mergeCell ref="A9:E9"/>
    <mergeCell ref="A11:B11"/>
    <mergeCell ref="D11:E11"/>
  </mergeCells>
  <conditionalFormatting sqref="A9">
    <cfRule type="expression" dxfId="1" priority="1">
      <formula>$E$7&lt;$B$7</formula>
    </cfRule>
    <cfRule type="expression" dxfId="0" priority="2">
      <formula>$E$7&gt;$B$7</formula>
    </cfRule>
    <cfRule type="colorScale" priority="3">
      <colorScale>
        <cfvo type="min"/>
        <cfvo type="percentile" val="50"/>
        <cfvo type="max"/>
        <color rgb="FFF8696B"/>
        <color rgb="FFFFEB84"/>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9"/>
  <sheetViews>
    <sheetView zoomScale="70" zoomScaleNormal="70" workbookViewId="0">
      <selection activeCell="B3" sqref="B3"/>
    </sheetView>
  </sheetViews>
  <sheetFormatPr defaultRowHeight="14.25" x14ac:dyDescent="0.2"/>
  <cols>
    <col min="1" max="1" width="22.42578125" style="3" customWidth="1"/>
    <col min="2" max="2" width="22.140625" style="3" customWidth="1"/>
    <col min="3" max="19" width="22.42578125" style="3" customWidth="1"/>
    <col min="20" max="20" width="21.85546875" style="3" customWidth="1"/>
    <col min="21" max="21" width="18.85546875" style="3" customWidth="1"/>
    <col min="22" max="16384" width="9.140625" style="3"/>
  </cols>
  <sheetData>
    <row r="1" spans="1:23" ht="54.75" customHeight="1" x14ac:dyDescent="0.4">
      <c r="A1" s="1"/>
      <c r="B1" s="2"/>
      <c r="C1" s="2"/>
      <c r="D1" s="2"/>
      <c r="E1" s="2"/>
      <c r="F1" s="2"/>
      <c r="G1" s="2"/>
      <c r="H1" s="2"/>
      <c r="I1" s="2"/>
      <c r="J1" s="2"/>
      <c r="K1" s="2"/>
      <c r="L1" s="2"/>
      <c r="M1" s="2"/>
      <c r="N1" s="2"/>
      <c r="O1" s="2"/>
      <c r="P1" s="2"/>
      <c r="Q1" s="2"/>
      <c r="R1" s="2"/>
      <c r="S1" s="2"/>
      <c r="T1" s="2"/>
      <c r="U1" s="2"/>
    </row>
    <row r="2" spans="1:23" ht="78.75" x14ac:dyDescent="0.25">
      <c r="A2" s="4" t="s">
        <v>0</v>
      </c>
      <c r="B2" s="4" t="s">
        <v>1</v>
      </c>
      <c r="C2" s="4" t="s">
        <v>2</v>
      </c>
      <c r="D2" s="5" t="s">
        <v>28</v>
      </c>
      <c r="E2" s="5" t="s">
        <v>24</v>
      </c>
      <c r="F2" s="4" t="s">
        <v>3</v>
      </c>
      <c r="G2" s="5" t="s">
        <v>29</v>
      </c>
      <c r="H2" s="5" t="s">
        <v>25</v>
      </c>
      <c r="I2" s="4" t="s">
        <v>4</v>
      </c>
      <c r="J2" s="5" t="s">
        <v>30</v>
      </c>
      <c r="K2" s="5" t="s">
        <v>26</v>
      </c>
      <c r="L2" s="4" t="s">
        <v>5</v>
      </c>
      <c r="M2" s="5" t="s">
        <v>31</v>
      </c>
      <c r="N2" s="5" t="s">
        <v>27</v>
      </c>
      <c r="O2" s="4" t="s">
        <v>6</v>
      </c>
      <c r="P2" s="5" t="s">
        <v>32</v>
      </c>
      <c r="Q2" s="4" t="s">
        <v>7</v>
      </c>
      <c r="R2" s="5" t="s">
        <v>10</v>
      </c>
      <c r="S2" s="5" t="s">
        <v>33</v>
      </c>
      <c r="T2" s="5" t="s">
        <v>12</v>
      </c>
      <c r="U2" s="5" t="s">
        <v>34</v>
      </c>
    </row>
    <row r="3" spans="1:23" ht="15.75" x14ac:dyDescent="0.25">
      <c r="A3" s="6"/>
      <c r="B3" s="7"/>
      <c r="C3" s="8"/>
      <c r="D3" s="8"/>
      <c r="E3" s="8"/>
      <c r="F3" s="8"/>
      <c r="G3" s="8"/>
      <c r="H3" s="8"/>
      <c r="I3" s="8"/>
      <c r="J3" s="8"/>
      <c r="K3" s="8"/>
      <c r="L3" s="8"/>
      <c r="M3" s="8"/>
      <c r="N3" s="8"/>
      <c r="O3" s="8"/>
      <c r="P3" s="8"/>
      <c r="Q3" s="8"/>
      <c r="R3" s="8"/>
      <c r="S3" s="8">
        <f t="shared" ref="S3:S23" si="0">C3+F3+I3+L3+O3+Q3</f>
        <v>0</v>
      </c>
      <c r="T3" s="8"/>
      <c r="U3" s="8"/>
      <c r="V3" s="9"/>
      <c r="W3" s="9"/>
    </row>
    <row r="4" spans="1:23" ht="15.75" x14ac:dyDescent="0.25">
      <c r="A4" s="10"/>
      <c r="B4" s="7"/>
      <c r="C4" s="8"/>
      <c r="D4" s="8"/>
      <c r="E4" s="8"/>
      <c r="F4" s="8"/>
      <c r="G4" s="8"/>
      <c r="H4" s="8"/>
      <c r="I4" s="9"/>
      <c r="J4" s="9"/>
      <c r="K4" s="9"/>
      <c r="L4" s="8"/>
      <c r="M4" s="8"/>
      <c r="N4" s="8"/>
      <c r="O4" s="8"/>
      <c r="P4" s="8"/>
      <c r="Q4" s="8"/>
      <c r="R4" s="8"/>
      <c r="S4" s="8">
        <f t="shared" si="0"/>
        <v>0</v>
      </c>
      <c r="T4" s="9"/>
      <c r="U4" s="9"/>
      <c r="V4" s="9"/>
      <c r="W4" s="9"/>
    </row>
    <row r="5" spans="1:23" ht="15" x14ac:dyDescent="0.2">
      <c r="A5" s="10"/>
      <c r="B5" s="11"/>
      <c r="C5" s="12"/>
      <c r="D5" s="12"/>
      <c r="E5" s="8"/>
      <c r="F5" s="8"/>
      <c r="G5" s="8"/>
      <c r="H5" s="8"/>
      <c r="I5" s="9"/>
      <c r="J5" s="9"/>
      <c r="K5" s="9"/>
      <c r="L5" s="8"/>
      <c r="M5" s="8"/>
      <c r="N5" s="8"/>
      <c r="O5" s="8"/>
      <c r="P5" s="8"/>
      <c r="Q5" s="8"/>
      <c r="R5" s="8"/>
      <c r="S5" s="8">
        <f t="shared" si="0"/>
        <v>0</v>
      </c>
      <c r="T5" s="9"/>
      <c r="U5" s="9"/>
      <c r="V5" s="9"/>
      <c r="W5" s="9"/>
    </row>
    <row r="6" spans="1:23" ht="15" x14ac:dyDescent="0.2">
      <c r="A6" s="10"/>
      <c r="B6" s="11"/>
      <c r="C6" s="12"/>
      <c r="D6" s="12"/>
      <c r="E6" s="8"/>
      <c r="F6" s="8"/>
      <c r="G6" s="8"/>
      <c r="H6" s="8"/>
      <c r="I6" s="9"/>
      <c r="J6" s="9"/>
      <c r="K6" s="9"/>
      <c r="L6" s="8"/>
      <c r="M6" s="8"/>
      <c r="N6" s="8"/>
      <c r="O6" s="8"/>
      <c r="P6" s="8"/>
      <c r="Q6" s="8"/>
      <c r="R6" s="8"/>
      <c r="S6" s="8">
        <f t="shared" si="0"/>
        <v>0</v>
      </c>
      <c r="T6" s="9"/>
      <c r="U6" s="9"/>
      <c r="V6" s="9"/>
      <c r="W6" s="9"/>
    </row>
    <row r="7" spans="1:23" ht="15" x14ac:dyDescent="0.2">
      <c r="A7" s="10"/>
      <c r="B7" s="11"/>
      <c r="C7" s="12"/>
      <c r="D7" s="12"/>
      <c r="E7" s="8"/>
      <c r="F7" s="8"/>
      <c r="G7" s="8"/>
      <c r="H7" s="8"/>
      <c r="I7" s="9"/>
      <c r="J7" s="9"/>
      <c r="K7" s="9"/>
      <c r="L7" s="8"/>
      <c r="M7" s="8"/>
      <c r="N7" s="8"/>
      <c r="O7" s="8"/>
      <c r="P7" s="8"/>
      <c r="Q7" s="8"/>
      <c r="R7" s="8"/>
      <c r="S7" s="8">
        <f t="shared" si="0"/>
        <v>0</v>
      </c>
      <c r="T7" s="9"/>
      <c r="U7" s="9"/>
      <c r="V7" s="9"/>
      <c r="W7" s="9"/>
    </row>
    <row r="8" spans="1:23" ht="15" x14ac:dyDescent="0.2">
      <c r="A8" s="10"/>
      <c r="B8" s="11"/>
      <c r="C8" s="12"/>
      <c r="D8" s="12"/>
      <c r="E8" s="12"/>
      <c r="F8" s="12"/>
      <c r="G8" s="12"/>
      <c r="H8" s="12"/>
      <c r="I8" s="9"/>
      <c r="J8" s="9"/>
      <c r="K8" s="9"/>
      <c r="L8" s="8"/>
      <c r="M8" s="8"/>
      <c r="N8" s="8"/>
      <c r="O8" s="8"/>
      <c r="P8" s="8"/>
      <c r="Q8" s="8"/>
      <c r="R8" s="8"/>
      <c r="S8" s="8">
        <f t="shared" si="0"/>
        <v>0</v>
      </c>
      <c r="T8" s="9"/>
      <c r="U8" s="9"/>
      <c r="V8" s="9"/>
      <c r="W8" s="9"/>
    </row>
    <row r="9" spans="1:23" ht="15" x14ac:dyDescent="0.2">
      <c r="A9" s="10"/>
      <c r="B9" s="11"/>
      <c r="C9" s="12"/>
      <c r="D9" s="12"/>
      <c r="E9" s="12"/>
      <c r="F9" s="12"/>
      <c r="G9" s="12"/>
      <c r="H9" s="12"/>
      <c r="I9" s="9"/>
      <c r="J9" s="9"/>
      <c r="K9" s="9"/>
      <c r="L9" s="8"/>
      <c r="M9" s="8"/>
      <c r="N9" s="8"/>
      <c r="O9" s="8"/>
      <c r="P9" s="8"/>
      <c r="Q9" s="8"/>
      <c r="R9" s="8"/>
      <c r="S9" s="8">
        <f t="shared" si="0"/>
        <v>0</v>
      </c>
      <c r="T9" s="9"/>
      <c r="U9" s="9"/>
      <c r="V9" s="9"/>
      <c r="W9" s="9"/>
    </row>
    <row r="10" spans="1:23" ht="15" x14ac:dyDescent="0.2">
      <c r="A10" s="10"/>
      <c r="B10" s="11"/>
      <c r="C10" s="12"/>
      <c r="D10" s="12"/>
      <c r="E10" s="12"/>
      <c r="F10" s="12"/>
      <c r="G10" s="12"/>
      <c r="H10" s="12"/>
      <c r="I10" s="9"/>
      <c r="J10" s="9"/>
      <c r="K10" s="9"/>
      <c r="L10" s="8"/>
      <c r="M10" s="8"/>
      <c r="N10" s="8"/>
      <c r="O10" s="8"/>
      <c r="P10" s="8"/>
      <c r="Q10" s="8"/>
      <c r="R10" s="8"/>
      <c r="S10" s="8">
        <f t="shared" si="0"/>
        <v>0</v>
      </c>
      <c r="T10" s="9"/>
      <c r="U10" s="9"/>
      <c r="V10" s="9"/>
      <c r="W10" s="9"/>
    </row>
    <row r="11" spans="1:23" ht="15" x14ac:dyDescent="0.2">
      <c r="A11" s="10"/>
      <c r="B11" s="11"/>
      <c r="C11" s="12"/>
      <c r="D11" s="12"/>
      <c r="E11" s="12"/>
      <c r="F11" s="12"/>
      <c r="G11" s="12"/>
      <c r="H11" s="12"/>
      <c r="I11" s="9"/>
      <c r="J11" s="9"/>
      <c r="K11" s="9"/>
      <c r="L11" s="8"/>
      <c r="M11" s="8"/>
      <c r="N11" s="8"/>
      <c r="O11" s="8"/>
      <c r="P11" s="8"/>
      <c r="Q11" s="8"/>
      <c r="R11" s="8"/>
      <c r="S11" s="8">
        <f t="shared" si="0"/>
        <v>0</v>
      </c>
      <c r="T11" s="9"/>
      <c r="U11" s="9"/>
      <c r="V11" s="9"/>
      <c r="W11" s="9"/>
    </row>
    <row r="12" spans="1:23" ht="15" x14ac:dyDescent="0.2">
      <c r="A12" s="10"/>
      <c r="B12" s="11"/>
      <c r="C12" s="12"/>
      <c r="D12" s="12"/>
      <c r="E12" s="12"/>
      <c r="F12" s="12"/>
      <c r="G12" s="12"/>
      <c r="H12" s="12"/>
      <c r="I12" s="9"/>
      <c r="J12" s="9"/>
      <c r="K12" s="9"/>
      <c r="L12" s="8"/>
      <c r="M12" s="8"/>
      <c r="N12" s="8"/>
      <c r="O12" s="8"/>
      <c r="P12" s="8"/>
      <c r="Q12" s="8"/>
      <c r="R12" s="8"/>
      <c r="S12" s="8">
        <f t="shared" si="0"/>
        <v>0</v>
      </c>
      <c r="T12" s="9"/>
      <c r="U12" s="9"/>
      <c r="V12" s="9"/>
      <c r="W12" s="9"/>
    </row>
    <row r="13" spans="1:23" ht="15" x14ac:dyDescent="0.2">
      <c r="A13" s="10"/>
      <c r="B13" s="11"/>
      <c r="C13" s="12"/>
      <c r="D13" s="12"/>
      <c r="E13" s="12"/>
      <c r="F13" s="12"/>
      <c r="G13" s="12"/>
      <c r="H13" s="12"/>
      <c r="I13" s="9"/>
      <c r="J13" s="9"/>
      <c r="K13" s="9"/>
      <c r="L13" s="8"/>
      <c r="M13" s="8"/>
      <c r="N13" s="8"/>
      <c r="O13" s="8"/>
      <c r="P13" s="8"/>
      <c r="Q13" s="8"/>
      <c r="R13" s="8"/>
      <c r="S13" s="8">
        <f t="shared" si="0"/>
        <v>0</v>
      </c>
      <c r="T13" s="9"/>
      <c r="U13" s="9"/>
      <c r="V13" s="9"/>
      <c r="W13" s="9"/>
    </row>
    <row r="14" spans="1:23" ht="15" x14ac:dyDescent="0.2">
      <c r="A14" s="10"/>
      <c r="B14" s="11"/>
      <c r="C14" s="12"/>
      <c r="D14" s="12"/>
      <c r="E14" s="12"/>
      <c r="F14" s="12"/>
      <c r="G14" s="12"/>
      <c r="H14" s="12"/>
      <c r="I14" s="9"/>
      <c r="J14" s="9"/>
      <c r="K14" s="9"/>
      <c r="L14" s="8"/>
      <c r="M14" s="8"/>
      <c r="N14" s="8"/>
      <c r="O14" s="8"/>
      <c r="P14" s="8"/>
      <c r="Q14" s="8"/>
      <c r="R14" s="8"/>
      <c r="S14" s="8">
        <f t="shared" si="0"/>
        <v>0</v>
      </c>
      <c r="T14" s="9"/>
      <c r="U14" s="9"/>
      <c r="V14" s="9"/>
      <c r="W14" s="9"/>
    </row>
    <row r="15" spans="1:23" ht="15" x14ac:dyDescent="0.2">
      <c r="A15" s="10"/>
      <c r="B15" s="11"/>
      <c r="C15" s="12"/>
      <c r="D15" s="12"/>
      <c r="E15" s="12"/>
      <c r="F15" s="12"/>
      <c r="G15" s="12"/>
      <c r="H15" s="12"/>
      <c r="I15" s="9"/>
      <c r="J15" s="9"/>
      <c r="K15" s="9"/>
      <c r="L15" s="8"/>
      <c r="M15" s="8"/>
      <c r="N15" s="8"/>
      <c r="O15" s="8"/>
      <c r="P15" s="8"/>
      <c r="Q15" s="8"/>
      <c r="R15" s="8"/>
      <c r="S15" s="8">
        <f t="shared" si="0"/>
        <v>0</v>
      </c>
      <c r="T15" s="9"/>
      <c r="U15" s="9"/>
      <c r="V15" s="9"/>
      <c r="W15" s="9"/>
    </row>
    <row r="16" spans="1:23" ht="15" x14ac:dyDescent="0.2">
      <c r="A16" s="10"/>
      <c r="B16" s="11"/>
      <c r="C16" s="12"/>
      <c r="D16" s="12"/>
      <c r="E16" s="12"/>
      <c r="F16" s="12"/>
      <c r="G16" s="12"/>
      <c r="H16" s="12"/>
      <c r="I16" s="9"/>
      <c r="J16" s="9"/>
      <c r="K16" s="9"/>
      <c r="L16" s="8"/>
      <c r="M16" s="8"/>
      <c r="N16" s="8"/>
      <c r="O16" s="8"/>
      <c r="P16" s="8"/>
      <c r="Q16" s="8"/>
      <c r="R16" s="8"/>
      <c r="S16" s="8">
        <f t="shared" si="0"/>
        <v>0</v>
      </c>
      <c r="T16" s="9"/>
      <c r="U16" s="9"/>
      <c r="V16" s="9"/>
      <c r="W16" s="9"/>
    </row>
    <row r="17" spans="1:23" ht="15" x14ac:dyDescent="0.2">
      <c r="A17" s="10"/>
      <c r="B17" s="11"/>
      <c r="C17" s="12"/>
      <c r="D17" s="12"/>
      <c r="E17" s="12"/>
      <c r="F17" s="12"/>
      <c r="G17" s="12"/>
      <c r="H17" s="12"/>
      <c r="I17" s="9"/>
      <c r="J17" s="9"/>
      <c r="K17" s="9"/>
      <c r="L17" s="8"/>
      <c r="M17" s="8"/>
      <c r="N17" s="8"/>
      <c r="O17" s="8"/>
      <c r="P17" s="8"/>
      <c r="Q17" s="8"/>
      <c r="R17" s="8"/>
      <c r="S17" s="8">
        <f t="shared" si="0"/>
        <v>0</v>
      </c>
      <c r="T17" s="9"/>
      <c r="U17" s="9"/>
      <c r="V17" s="9"/>
      <c r="W17" s="9"/>
    </row>
    <row r="18" spans="1:23" ht="15" x14ac:dyDescent="0.2">
      <c r="A18" s="10"/>
      <c r="B18" s="11"/>
      <c r="C18" s="12"/>
      <c r="D18" s="12"/>
      <c r="E18" s="12"/>
      <c r="F18" s="12"/>
      <c r="G18" s="12"/>
      <c r="H18" s="12"/>
      <c r="I18" s="9"/>
      <c r="J18" s="9"/>
      <c r="K18" s="9"/>
      <c r="L18" s="8"/>
      <c r="M18" s="8"/>
      <c r="N18" s="8"/>
      <c r="O18" s="8"/>
      <c r="P18" s="8"/>
      <c r="Q18" s="8"/>
      <c r="R18" s="8"/>
      <c r="S18" s="8">
        <f t="shared" si="0"/>
        <v>0</v>
      </c>
    </row>
    <row r="19" spans="1:23" ht="15" x14ac:dyDescent="0.2">
      <c r="A19" s="10"/>
      <c r="B19" s="11"/>
      <c r="C19" s="12"/>
      <c r="D19" s="12"/>
      <c r="E19" s="12"/>
      <c r="F19" s="12"/>
      <c r="G19" s="12"/>
      <c r="H19" s="12"/>
      <c r="I19" s="9"/>
      <c r="J19" s="9"/>
      <c r="K19" s="9"/>
      <c r="L19" s="8"/>
      <c r="M19" s="8"/>
      <c r="N19" s="8"/>
      <c r="O19" s="8"/>
      <c r="P19" s="8"/>
      <c r="Q19" s="8"/>
      <c r="R19" s="8"/>
      <c r="S19" s="8">
        <f t="shared" si="0"/>
        <v>0</v>
      </c>
    </row>
    <row r="20" spans="1:23" ht="15" x14ac:dyDescent="0.2">
      <c r="A20" s="10"/>
      <c r="B20" s="11"/>
      <c r="C20" s="12"/>
      <c r="D20" s="12"/>
      <c r="E20" s="12"/>
      <c r="F20" s="12"/>
      <c r="G20" s="12"/>
      <c r="H20" s="12"/>
      <c r="I20" s="9"/>
      <c r="J20" s="9"/>
      <c r="K20" s="9"/>
      <c r="L20" s="8"/>
      <c r="M20" s="8"/>
      <c r="N20" s="8"/>
      <c r="O20" s="8"/>
      <c r="P20" s="8"/>
      <c r="Q20" s="8"/>
      <c r="R20" s="8"/>
      <c r="S20" s="8">
        <f t="shared" si="0"/>
        <v>0</v>
      </c>
    </row>
    <row r="21" spans="1:23" ht="15" x14ac:dyDescent="0.2">
      <c r="A21" s="10"/>
      <c r="B21" s="11"/>
      <c r="C21" s="12"/>
      <c r="D21" s="12"/>
      <c r="E21" s="12"/>
      <c r="F21" s="12"/>
      <c r="G21" s="12"/>
      <c r="H21" s="12"/>
      <c r="I21" s="9"/>
      <c r="J21" s="9"/>
      <c r="K21" s="9"/>
      <c r="L21" s="8"/>
      <c r="M21" s="8"/>
      <c r="N21" s="8"/>
      <c r="O21" s="8"/>
      <c r="P21" s="8"/>
      <c r="Q21" s="8"/>
      <c r="R21" s="8"/>
      <c r="S21" s="8">
        <f t="shared" si="0"/>
        <v>0</v>
      </c>
    </row>
    <row r="22" spans="1:23" ht="15" x14ac:dyDescent="0.2">
      <c r="A22" s="10"/>
      <c r="B22" s="11"/>
      <c r="C22" s="12"/>
      <c r="D22" s="12"/>
      <c r="E22" s="12"/>
      <c r="F22" s="12"/>
      <c r="G22" s="12"/>
      <c r="H22" s="12"/>
      <c r="I22" s="9"/>
      <c r="J22" s="9"/>
      <c r="K22" s="9"/>
      <c r="L22" s="8"/>
      <c r="M22" s="8"/>
      <c r="N22" s="8"/>
      <c r="O22" s="8"/>
      <c r="P22" s="8"/>
      <c r="Q22" s="8"/>
      <c r="R22" s="8"/>
      <c r="S22" s="8">
        <f t="shared" si="0"/>
        <v>0</v>
      </c>
    </row>
    <row r="23" spans="1:23" ht="15" x14ac:dyDescent="0.2">
      <c r="A23" s="10"/>
      <c r="B23" s="11"/>
      <c r="C23" s="12"/>
      <c r="D23" s="12"/>
      <c r="E23" s="12"/>
      <c r="F23" s="12"/>
      <c r="G23" s="12"/>
      <c r="H23" s="12"/>
      <c r="I23" s="9"/>
      <c r="J23" s="9"/>
      <c r="K23" s="9"/>
      <c r="L23" s="8"/>
      <c r="M23" s="8"/>
      <c r="N23" s="8"/>
      <c r="O23" s="8"/>
      <c r="P23" s="8"/>
      <c r="Q23" s="8"/>
      <c r="R23" s="8"/>
      <c r="S23" s="8">
        <f t="shared" si="0"/>
        <v>0</v>
      </c>
    </row>
    <row r="24" spans="1:23" ht="15" x14ac:dyDescent="0.2">
      <c r="A24" s="10"/>
      <c r="B24" s="11"/>
      <c r="C24" s="13"/>
      <c r="D24" s="13"/>
      <c r="E24" s="14"/>
      <c r="F24" s="14"/>
      <c r="G24" s="14"/>
      <c r="H24" s="14"/>
      <c r="L24" s="14"/>
      <c r="M24" s="14"/>
      <c r="N24" s="14"/>
      <c r="O24" s="14"/>
      <c r="P24" s="14"/>
      <c r="Q24" s="14"/>
      <c r="R24" s="14"/>
    </row>
    <row r="25" spans="1:23" ht="15" x14ac:dyDescent="0.2">
      <c r="A25" s="10"/>
      <c r="B25" s="10"/>
      <c r="C25" s="13"/>
      <c r="D25" s="13"/>
      <c r="E25" s="14"/>
      <c r="F25" s="14"/>
      <c r="G25" s="14"/>
      <c r="H25" s="14"/>
      <c r="L25" s="14"/>
      <c r="M25" s="14"/>
      <c r="N25" s="14"/>
      <c r="O25" s="14"/>
      <c r="P25" s="14"/>
      <c r="Q25" s="14"/>
      <c r="R25" s="14"/>
    </row>
    <row r="26" spans="1:23" s="15" customFormat="1" ht="20.25" x14ac:dyDescent="0.3">
      <c r="A26" s="15" t="s">
        <v>9</v>
      </c>
      <c r="C26" s="16">
        <f t="shared" ref="C26:Q26" si="1">SUM(C3:C25)</f>
        <v>0</v>
      </c>
      <c r="D26" s="16">
        <f>SUM(D3:D25)</f>
        <v>0</v>
      </c>
      <c r="E26" s="16">
        <f>SUM(E3:E25)</f>
        <v>0</v>
      </c>
      <c r="F26" s="16">
        <f t="shared" si="1"/>
        <v>0</v>
      </c>
      <c r="G26" s="16">
        <f>SUM(G3:G25)</f>
        <v>0</v>
      </c>
      <c r="H26" s="16">
        <f>SUM(H3:H25)</f>
        <v>0</v>
      </c>
      <c r="I26" s="16">
        <f t="shared" si="1"/>
        <v>0</v>
      </c>
      <c r="J26" s="16">
        <f>SUM(J3:J25)</f>
        <v>0</v>
      </c>
      <c r="K26" s="16">
        <f>SUM(K3:K25)</f>
        <v>0</v>
      </c>
      <c r="L26" s="16">
        <f t="shared" si="1"/>
        <v>0</v>
      </c>
      <c r="M26" s="16">
        <f>SUM(M3:M25)</f>
        <v>0</v>
      </c>
      <c r="N26" s="16">
        <f>SUM(N3:N25)</f>
        <v>0</v>
      </c>
      <c r="O26" s="16">
        <f t="shared" si="1"/>
        <v>0</v>
      </c>
      <c r="P26" s="16">
        <f>SUM(P3:P25)</f>
        <v>0</v>
      </c>
      <c r="Q26" s="16">
        <f t="shared" si="1"/>
        <v>0</v>
      </c>
      <c r="R26" s="16">
        <f>SUM(R3:R25)</f>
        <v>0</v>
      </c>
      <c r="S26" s="22">
        <f>SUM(S3:S25)</f>
        <v>0</v>
      </c>
      <c r="T26" s="22">
        <f>SUM(T3:T25)</f>
        <v>0</v>
      </c>
      <c r="U26" s="22">
        <f>SUM(U3:U25)</f>
        <v>0</v>
      </c>
    </row>
    <row r="27" spans="1:23" s="15" customFormat="1" ht="20.25" x14ac:dyDescent="0.3"/>
    <row r="28" spans="1:23" s="15" customFormat="1" ht="20.25" x14ac:dyDescent="0.3"/>
    <row r="29" spans="1:23" s="15" customFormat="1" ht="20.25" x14ac:dyDescent="0.3">
      <c r="A29" s="24" t="s">
        <v>15</v>
      </c>
      <c r="B29" s="25"/>
      <c r="C29" s="18">
        <f>C26+F26+I26+L26+O26+Q26</f>
        <v>0</v>
      </c>
      <c r="D29" s="18"/>
    </row>
    <row r="30" spans="1:23" s="15" customFormat="1" ht="25.5" x14ac:dyDescent="0.35">
      <c r="A30" s="17"/>
      <c r="C30" s="16"/>
      <c r="D30" s="16"/>
    </row>
    <row r="31" spans="1:23" s="15" customFormat="1" ht="20.25" x14ac:dyDescent="0.3">
      <c r="A31" s="24" t="s">
        <v>14</v>
      </c>
      <c r="B31" s="25"/>
      <c r="C31" s="16">
        <f>T26</f>
        <v>0</v>
      </c>
      <c r="D31" s="16"/>
    </row>
    <row r="32" spans="1:23" s="15" customFormat="1" ht="25.5" x14ac:dyDescent="0.35">
      <c r="A32" s="17"/>
      <c r="C32" s="16"/>
      <c r="D32" s="16"/>
    </row>
    <row r="33" spans="1:11" s="15" customFormat="1" ht="20.25" x14ac:dyDescent="0.3">
      <c r="A33" s="24" t="s">
        <v>11</v>
      </c>
      <c r="B33" s="25"/>
      <c r="C33" s="16">
        <f>U26</f>
        <v>0</v>
      </c>
      <c r="D33" s="16"/>
    </row>
    <row r="34" spans="1:11" s="15" customFormat="1" ht="20.25" x14ac:dyDescent="0.3">
      <c r="A34" s="24" t="s">
        <v>16</v>
      </c>
      <c r="B34" s="25"/>
      <c r="C34" s="16">
        <f>D3-E3</f>
        <v>0</v>
      </c>
      <c r="D34" s="16"/>
    </row>
    <row r="35" spans="1:11" x14ac:dyDescent="0.2">
      <c r="C35" s="14">
        <f>C31-C33</f>
        <v>0</v>
      </c>
    </row>
    <row r="37" spans="1:11" ht="20.25" x14ac:dyDescent="0.3">
      <c r="A37" s="24" t="s">
        <v>17</v>
      </c>
      <c r="B37" s="25"/>
      <c r="C37" s="18"/>
      <c r="D37" s="18"/>
      <c r="I37" s="19"/>
      <c r="J37" s="19"/>
      <c r="K37" s="19"/>
    </row>
    <row r="38" spans="1:11" ht="24.75" customHeight="1" x14ac:dyDescent="0.25">
      <c r="A38" s="20"/>
      <c r="B38" s="20"/>
      <c r="C38" s="20"/>
      <c r="D38" s="20"/>
      <c r="E38" s="21"/>
      <c r="F38" s="21"/>
      <c r="G38" s="21"/>
      <c r="H38" s="21"/>
    </row>
    <row r="39" spans="1:11" ht="22.5" customHeight="1" x14ac:dyDescent="0.2">
      <c r="A39" s="3" t="s">
        <v>13</v>
      </c>
      <c r="C39" s="23">
        <f>C29-C37</f>
        <v>0</v>
      </c>
    </row>
  </sheetData>
  <printOptions gridLines="1"/>
  <pageMargins left="0.25" right="0.25" top="0.75" bottom="0.75" header="0.3" footer="0.3"/>
  <pageSetup scale="63"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4"/>
  <sheetViews>
    <sheetView workbookViewId="0">
      <selection activeCell="D4" sqref="D4"/>
    </sheetView>
  </sheetViews>
  <sheetFormatPr defaultRowHeight="14.25" x14ac:dyDescent="0.2"/>
  <cols>
    <col min="1" max="1" width="22.42578125" style="3" customWidth="1"/>
    <col min="2" max="2" width="30.140625" style="3" customWidth="1"/>
    <col min="3" max="9" width="22.42578125" style="3" customWidth="1"/>
    <col min="10" max="10" width="9.140625" style="3"/>
    <col min="11" max="11" width="18.85546875" style="3" customWidth="1"/>
    <col min="12" max="16384" width="9.140625" style="3"/>
  </cols>
  <sheetData>
    <row r="1" spans="1:13" ht="26.25" x14ac:dyDescent="0.4">
      <c r="A1" s="1" t="s">
        <v>18</v>
      </c>
      <c r="B1" s="2"/>
      <c r="C1" s="2"/>
      <c r="D1" s="2"/>
      <c r="E1" s="2"/>
      <c r="F1" s="2"/>
      <c r="G1" s="2"/>
      <c r="H1" s="2"/>
      <c r="I1" s="2"/>
    </row>
    <row r="2" spans="1:13" ht="31.5" x14ac:dyDescent="0.25">
      <c r="A2" s="4" t="s">
        <v>0</v>
      </c>
      <c r="B2" s="4" t="s">
        <v>1</v>
      </c>
      <c r="C2" s="4" t="s">
        <v>2</v>
      </c>
      <c r="D2" s="4" t="s">
        <v>3</v>
      </c>
      <c r="E2" s="4" t="s">
        <v>4</v>
      </c>
      <c r="F2" s="4" t="s">
        <v>5</v>
      </c>
      <c r="G2" s="4" t="s">
        <v>6</v>
      </c>
      <c r="H2" s="4" t="s">
        <v>7</v>
      </c>
      <c r="I2" s="5" t="s">
        <v>8</v>
      </c>
    </row>
    <row r="3" spans="1:13" ht="15.75" x14ac:dyDescent="0.25">
      <c r="A3" s="7" t="s">
        <v>19</v>
      </c>
      <c r="B3" s="7"/>
      <c r="C3" s="8"/>
      <c r="D3" s="8"/>
      <c r="E3" s="8"/>
      <c r="F3" s="8"/>
      <c r="G3" s="8"/>
      <c r="H3" s="8"/>
      <c r="I3" s="8">
        <f t="shared" ref="I3:I23" si="0">C3+D3+E3+F3+G3+H3</f>
        <v>0</v>
      </c>
      <c r="J3" s="9"/>
      <c r="K3" s="9"/>
      <c r="L3" s="9"/>
      <c r="M3" s="9"/>
    </row>
    <row r="4" spans="1:13" ht="15.75" x14ac:dyDescent="0.25">
      <c r="A4" s="10"/>
      <c r="B4" s="7"/>
      <c r="C4" s="8"/>
      <c r="D4" s="8"/>
      <c r="E4" s="9"/>
      <c r="F4" s="8"/>
      <c r="G4" s="8"/>
      <c r="H4" s="8"/>
      <c r="I4" s="8">
        <f t="shared" si="0"/>
        <v>0</v>
      </c>
      <c r="J4" s="9"/>
      <c r="K4" s="9"/>
      <c r="L4" s="9"/>
      <c r="M4" s="9"/>
    </row>
    <row r="5" spans="1:13" ht="15" x14ac:dyDescent="0.2">
      <c r="A5" s="10"/>
      <c r="B5" s="11"/>
      <c r="C5" s="12"/>
      <c r="D5" s="8"/>
      <c r="E5" s="9"/>
      <c r="F5" s="8"/>
      <c r="G5" s="8"/>
      <c r="H5" s="8"/>
      <c r="I5" s="8">
        <f t="shared" si="0"/>
        <v>0</v>
      </c>
      <c r="J5" s="9"/>
      <c r="K5" s="9"/>
      <c r="L5" s="9"/>
      <c r="M5" s="9"/>
    </row>
    <row r="6" spans="1:13" ht="15" x14ac:dyDescent="0.2">
      <c r="A6" s="10"/>
      <c r="B6" s="11"/>
      <c r="C6" s="12"/>
      <c r="D6" s="8"/>
      <c r="E6" s="9"/>
      <c r="F6" s="8"/>
      <c r="G6" s="8"/>
      <c r="H6" s="8"/>
      <c r="I6" s="8">
        <f t="shared" si="0"/>
        <v>0</v>
      </c>
      <c r="J6" s="9"/>
      <c r="K6" s="9"/>
      <c r="L6" s="9"/>
      <c r="M6" s="9"/>
    </row>
    <row r="7" spans="1:13" ht="15" x14ac:dyDescent="0.2">
      <c r="A7" s="10"/>
      <c r="B7" s="11"/>
      <c r="C7" s="12"/>
      <c r="D7" s="8"/>
      <c r="E7" s="9"/>
      <c r="F7" s="8"/>
      <c r="G7" s="8"/>
      <c r="H7" s="8"/>
      <c r="I7" s="8">
        <f t="shared" si="0"/>
        <v>0</v>
      </c>
      <c r="J7" s="9"/>
      <c r="K7" s="9"/>
      <c r="L7" s="9"/>
      <c r="M7" s="9"/>
    </row>
    <row r="8" spans="1:13" ht="15" x14ac:dyDescent="0.2">
      <c r="A8" s="10"/>
      <c r="B8" s="11"/>
      <c r="C8" s="12"/>
      <c r="D8" s="12"/>
      <c r="E8" s="9"/>
      <c r="F8" s="8"/>
      <c r="G8" s="8"/>
      <c r="H8" s="8"/>
      <c r="I8" s="8">
        <f t="shared" si="0"/>
        <v>0</v>
      </c>
      <c r="J8" s="9"/>
      <c r="K8" s="9"/>
      <c r="L8" s="9"/>
      <c r="M8" s="9"/>
    </row>
    <row r="9" spans="1:13" ht="15" x14ac:dyDescent="0.2">
      <c r="A9" s="10"/>
      <c r="B9" s="11"/>
      <c r="C9" s="12"/>
      <c r="D9" s="12"/>
      <c r="E9" s="9"/>
      <c r="F9" s="8"/>
      <c r="G9" s="8"/>
      <c r="H9" s="8"/>
      <c r="I9" s="8">
        <f t="shared" si="0"/>
        <v>0</v>
      </c>
      <c r="J9" s="9"/>
      <c r="K9" s="9"/>
      <c r="L9" s="9"/>
      <c r="M9" s="9"/>
    </row>
    <row r="10" spans="1:13" ht="15" x14ac:dyDescent="0.2">
      <c r="A10" s="10"/>
      <c r="B10" s="11"/>
      <c r="C10" s="12"/>
      <c r="D10" s="12"/>
      <c r="E10" s="9"/>
      <c r="F10" s="8"/>
      <c r="G10" s="8"/>
      <c r="H10" s="8"/>
      <c r="I10" s="8">
        <f t="shared" si="0"/>
        <v>0</v>
      </c>
      <c r="J10" s="9"/>
      <c r="K10" s="9"/>
      <c r="L10" s="9"/>
      <c r="M10" s="9"/>
    </row>
    <row r="11" spans="1:13" ht="15" x14ac:dyDescent="0.2">
      <c r="A11" s="10"/>
      <c r="B11" s="11"/>
      <c r="C11" s="12"/>
      <c r="D11" s="12"/>
      <c r="E11" s="9"/>
      <c r="F11" s="8"/>
      <c r="G11" s="8"/>
      <c r="H11" s="8"/>
      <c r="I11" s="8">
        <f t="shared" si="0"/>
        <v>0</v>
      </c>
      <c r="J11" s="9"/>
      <c r="K11" s="9"/>
      <c r="L11" s="9"/>
      <c r="M11" s="9"/>
    </row>
    <row r="12" spans="1:13" ht="15" x14ac:dyDescent="0.2">
      <c r="A12" s="10"/>
      <c r="B12" s="11"/>
      <c r="C12" s="12"/>
      <c r="D12" s="12"/>
      <c r="E12" s="9"/>
      <c r="F12" s="8"/>
      <c r="G12" s="8"/>
      <c r="H12" s="8"/>
      <c r="I12" s="8">
        <f t="shared" si="0"/>
        <v>0</v>
      </c>
      <c r="J12" s="9"/>
      <c r="K12" s="9"/>
      <c r="L12" s="9"/>
      <c r="M12" s="9"/>
    </row>
    <row r="13" spans="1:13" ht="15" x14ac:dyDescent="0.2">
      <c r="A13" s="10"/>
      <c r="B13" s="11"/>
      <c r="C13" s="12"/>
      <c r="D13" s="12"/>
      <c r="E13" s="9"/>
      <c r="F13" s="8"/>
      <c r="G13" s="8"/>
      <c r="H13" s="8"/>
      <c r="I13" s="8">
        <f t="shared" si="0"/>
        <v>0</v>
      </c>
      <c r="J13" s="9"/>
      <c r="K13" s="9"/>
      <c r="L13" s="9"/>
      <c r="M13" s="9"/>
    </row>
    <row r="14" spans="1:13" ht="15" x14ac:dyDescent="0.2">
      <c r="A14" s="10"/>
      <c r="B14" s="11"/>
      <c r="C14" s="12"/>
      <c r="D14" s="12"/>
      <c r="E14" s="9"/>
      <c r="F14" s="8"/>
      <c r="G14" s="8"/>
      <c r="H14" s="8"/>
      <c r="I14" s="8">
        <f t="shared" si="0"/>
        <v>0</v>
      </c>
      <c r="J14" s="9"/>
      <c r="K14" s="9"/>
      <c r="L14" s="9"/>
      <c r="M14" s="9"/>
    </row>
    <row r="15" spans="1:13" ht="15" x14ac:dyDescent="0.2">
      <c r="A15" s="10"/>
      <c r="B15" s="11"/>
      <c r="C15" s="12"/>
      <c r="D15" s="12"/>
      <c r="E15" s="9"/>
      <c r="F15" s="8"/>
      <c r="G15" s="8"/>
      <c r="H15" s="8"/>
      <c r="I15" s="8">
        <f t="shared" si="0"/>
        <v>0</v>
      </c>
      <c r="J15" s="9"/>
      <c r="K15" s="9"/>
      <c r="L15" s="9"/>
      <c r="M15" s="9"/>
    </row>
    <row r="16" spans="1:13" ht="15" x14ac:dyDescent="0.2">
      <c r="A16" s="10"/>
      <c r="B16" s="11"/>
      <c r="C16" s="12"/>
      <c r="D16" s="12"/>
      <c r="E16" s="9"/>
      <c r="F16" s="8"/>
      <c r="G16" s="8"/>
      <c r="H16" s="8"/>
      <c r="I16" s="8">
        <f t="shared" si="0"/>
        <v>0</v>
      </c>
      <c r="J16" s="9"/>
      <c r="K16" s="9"/>
      <c r="L16" s="9"/>
      <c r="M16" s="9"/>
    </row>
    <row r="17" spans="1:13" ht="15" x14ac:dyDescent="0.2">
      <c r="A17" s="10"/>
      <c r="B17" s="11"/>
      <c r="C17" s="12"/>
      <c r="D17" s="12"/>
      <c r="E17" s="9"/>
      <c r="F17" s="8"/>
      <c r="G17" s="8"/>
      <c r="H17" s="8"/>
      <c r="I17" s="8">
        <f t="shared" si="0"/>
        <v>0</v>
      </c>
      <c r="J17" s="9"/>
      <c r="K17" s="9"/>
      <c r="L17" s="9"/>
      <c r="M17" s="9"/>
    </row>
    <row r="18" spans="1:13" ht="15" x14ac:dyDescent="0.2">
      <c r="A18" s="10"/>
      <c r="B18" s="11"/>
      <c r="C18" s="12"/>
      <c r="D18" s="12"/>
      <c r="E18" s="9"/>
      <c r="F18" s="8"/>
      <c r="G18" s="8"/>
      <c r="H18" s="8"/>
      <c r="I18" s="8">
        <f t="shared" si="0"/>
        <v>0</v>
      </c>
    </row>
    <row r="19" spans="1:13" ht="15" x14ac:dyDescent="0.2">
      <c r="A19" s="10"/>
      <c r="B19" s="11"/>
      <c r="C19" s="12"/>
      <c r="D19" s="12"/>
      <c r="E19" s="9"/>
      <c r="F19" s="8"/>
      <c r="G19" s="8"/>
      <c r="H19" s="8"/>
      <c r="I19" s="8">
        <f t="shared" si="0"/>
        <v>0</v>
      </c>
    </row>
    <row r="20" spans="1:13" ht="15" x14ac:dyDescent="0.2">
      <c r="A20" s="10"/>
      <c r="B20" s="11"/>
      <c r="C20" s="12"/>
      <c r="D20" s="12"/>
      <c r="E20" s="9"/>
      <c r="F20" s="8"/>
      <c r="G20" s="8"/>
      <c r="H20" s="8"/>
      <c r="I20" s="8">
        <f t="shared" si="0"/>
        <v>0</v>
      </c>
    </row>
    <row r="21" spans="1:13" ht="15" x14ac:dyDescent="0.2">
      <c r="A21" s="10"/>
      <c r="B21" s="11"/>
      <c r="C21" s="12"/>
      <c r="D21" s="12"/>
      <c r="E21" s="9"/>
      <c r="F21" s="8"/>
      <c r="G21" s="8"/>
      <c r="H21" s="8"/>
      <c r="I21" s="8">
        <f t="shared" si="0"/>
        <v>0</v>
      </c>
    </row>
    <row r="22" spans="1:13" ht="15" x14ac:dyDescent="0.2">
      <c r="A22" s="10"/>
      <c r="B22" s="11"/>
      <c r="C22" s="12"/>
      <c r="D22" s="12"/>
      <c r="E22" s="9"/>
      <c r="F22" s="8"/>
      <c r="G22" s="8"/>
      <c r="H22" s="8"/>
      <c r="I22" s="8">
        <f t="shared" si="0"/>
        <v>0</v>
      </c>
    </row>
    <row r="23" spans="1:13" ht="15" x14ac:dyDescent="0.2">
      <c r="A23" s="10"/>
      <c r="B23" s="11"/>
      <c r="C23" s="12"/>
      <c r="D23" s="12"/>
      <c r="E23" s="9"/>
      <c r="F23" s="8"/>
      <c r="G23" s="8"/>
      <c r="H23" s="8"/>
      <c r="I23" s="8">
        <f t="shared" si="0"/>
        <v>0</v>
      </c>
    </row>
    <row r="24" spans="1:13" ht="15" x14ac:dyDescent="0.2">
      <c r="A24" s="10"/>
      <c r="B24" s="11"/>
      <c r="C24" s="13"/>
      <c r="D24" s="14"/>
      <c r="F24" s="14"/>
      <c r="G24" s="14"/>
      <c r="H24" s="14"/>
    </row>
    <row r="25" spans="1:13" ht="15" x14ac:dyDescent="0.2">
      <c r="A25" s="10"/>
      <c r="B25" s="10"/>
      <c r="C25" s="13"/>
      <c r="D25" s="14"/>
      <c r="F25" s="14"/>
      <c r="G25" s="14"/>
      <c r="H25" s="14"/>
    </row>
    <row r="26" spans="1:13" s="15" customFormat="1" ht="20.25" x14ac:dyDescent="0.3">
      <c r="A26" s="15" t="s">
        <v>9</v>
      </c>
      <c r="C26" s="16">
        <f t="shared" ref="C26:H26" si="1">SUM(C3:C25)</f>
        <v>0</v>
      </c>
      <c r="D26" s="16">
        <f t="shared" si="1"/>
        <v>0</v>
      </c>
      <c r="E26" s="16">
        <f t="shared" si="1"/>
        <v>0</v>
      </c>
      <c r="F26" s="16">
        <f t="shared" si="1"/>
        <v>0</v>
      </c>
      <c r="G26" s="16">
        <f t="shared" si="1"/>
        <v>0</v>
      </c>
      <c r="H26" s="16">
        <f t="shared" si="1"/>
        <v>0</v>
      </c>
    </row>
    <row r="27" spans="1:13" s="15" customFormat="1" ht="20.25" x14ac:dyDescent="0.3"/>
    <row r="28" spans="1:13" s="15" customFormat="1" ht="20.25" x14ac:dyDescent="0.3"/>
    <row r="29" spans="1:13" s="15" customFormat="1" ht="25.5" x14ac:dyDescent="0.35">
      <c r="A29" s="17" t="s">
        <v>20</v>
      </c>
      <c r="C29" s="18">
        <f>C26+D26+E26+F26+G26+H26</f>
        <v>0</v>
      </c>
    </row>
    <row r="32" spans="1:13" ht="25.5" x14ac:dyDescent="0.35">
      <c r="A32" s="17" t="s">
        <v>21</v>
      </c>
      <c r="B32" s="15"/>
      <c r="C32" s="18"/>
      <c r="E32" s="19"/>
    </row>
    <row r="33" spans="1:4" ht="18" x14ac:dyDescent="0.25">
      <c r="A33" s="20"/>
      <c r="B33" s="20" t="s">
        <v>22</v>
      </c>
      <c r="C33" s="20"/>
      <c r="D33" s="21"/>
    </row>
    <row r="34" spans="1:4" x14ac:dyDescent="0.2">
      <c r="B34" s="3" t="s">
        <v>23</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R32"/>
  <sheetViews>
    <sheetView workbookViewId="0">
      <selection activeCell="S5" sqref="S5"/>
    </sheetView>
  </sheetViews>
  <sheetFormatPr defaultColWidth="9.140625" defaultRowHeight="15" x14ac:dyDescent="0.25"/>
  <cols>
    <col min="1" max="4" width="9.140625" style="26"/>
    <col min="5" max="5" width="18.28515625" style="26" customWidth="1"/>
    <col min="6" max="6" width="12.85546875" style="26" customWidth="1"/>
    <col min="7" max="7" width="3.28515625" style="26" customWidth="1"/>
    <col min="8" max="8" width="18.7109375" style="26" customWidth="1"/>
    <col min="9" max="9" width="12.85546875" style="26" customWidth="1"/>
    <col min="10" max="10" width="12" style="26" customWidth="1"/>
    <col min="11" max="11" width="11.7109375" style="26" hidden="1" customWidth="1"/>
    <col min="12" max="12" width="5.140625" style="26" customWidth="1"/>
    <col min="13" max="13" width="26.42578125" style="26" customWidth="1"/>
    <col min="14" max="14" width="12.85546875" style="26" hidden="1" customWidth="1"/>
    <col min="15" max="18" width="0" style="26" hidden="1" customWidth="1"/>
    <col min="19" max="16384" width="9.140625" style="26"/>
  </cols>
  <sheetData>
    <row r="1" spans="4:18" customFormat="1" x14ac:dyDescent="0.25">
      <c r="D1" s="45"/>
      <c r="E1" s="46"/>
      <c r="F1" s="46"/>
      <c r="H1" s="46"/>
      <c r="I1" s="46"/>
      <c r="J1" s="47"/>
      <c r="K1" s="47"/>
    </row>
    <row r="2" spans="4:18" customFormat="1" x14ac:dyDescent="0.25">
      <c r="D2" s="45"/>
      <c r="E2" s="46"/>
      <c r="F2" s="46"/>
      <c r="H2" s="46"/>
      <c r="I2" s="46"/>
      <c r="J2" s="47"/>
      <c r="K2" s="47"/>
    </row>
    <row r="3" spans="4:18" customFormat="1" x14ac:dyDescent="0.25">
      <c r="D3" s="45"/>
      <c r="E3" s="46"/>
      <c r="F3" s="46"/>
      <c r="H3" s="46"/>
      <c r="I3" s="46"/>
      <c r="J3" s="47"/>
      <c r="K3" s="47"/>
    </row>
    <row r="4" spans="4:18" customFormat="1" ht="63.75" customHeight="1" x14ac:dyDescent="0.25">
      <c r="D4" s="45"/>
      <c r="E4" s="46"/>
      <c r="F4" s="46"/>
      <c r="H4" s="46"/>
      <c r="I4" s="46"/>
      <c r="J4" s="47"/>
      <c r="K4" s="47"/>
    </row>
    <row r="5" spans="4:18" customFormat="1" ht="51" x14ac:dyDescent="0.25">
      <c r="D5" s="45"/>
      <c r="E5" s="48" t="s">
        <v>49</v>
      </c>
      <c r="F5" s="48" t="s">
        <v>50</v>
      </c>
      <c r="G5" s="47"/>
      <c r="H5" s="48" t="s">
        <v>51</v>
      </c>
      <c r="I5" s="48" t="s">
        <v>50</v>
      </c>
      <c r="J5" s="45"/>
      <c r="K5" s="45"/>
      <c r="N5" s="49">
        <f>-(F12)-N6</f>
        <v>-1280</v>
      </c>
      <c r="P5" s="50"/>
    </row>
    <row r="6" spans="4:18" customFormat="1" x14ac:dyDescent="0.25">
      <c r="D6" s="45"/>
      <c r="E6" s="51" t="s">
        <v>52</v>
      </c>
      <c r="F6" s="52">
        <v>3488</v>
      </c>
      <c r="G6" s="47"/>
      <c r="H6" s="51" t="s">
        <v>53</v>
      </c>
      <c r="I6" s="52">
        <v>11000</v>
      </c>
      <c r="J6" s="45"/>
      <c r="K6" s="45"/>
      <c r="N6" s="49">
        <f>-(ROUND(F12/(1+I14),0))</f>
        <v>-2208</v>
      </c>
      <c r="O6" s="50">
        <f t="shared" ref="O6:O11" si="0">F6</f>
        <v>3488</v>
      </c>
      <c r="P6" t="str">
        <f t="shared" ref="P6:P11" si="1">E6</f>
        <v>subK&gt;25k</v>
      </c>
      <c r="Q6">
        <f t="array" ref="Q6">IFERROR(SMALL(IF($O$6:$O$31&gt;0,ROW($O$6:$O$31)-5),ROW(E1)),-1)</f>
        <v>1</v>
      </c>
      <c r="R6">
        <f t="array" ref="R6">IFERROR(SMALL(IF($O$6:$O$31&lt;0,ROW($O$6:$O$31)-5),ROW(F1)),-1)</f>
        <v>15</v>
      </c>
    </row>
    <row r="7" spans="4:18" customFormat="1" x14ac:dyDescent="0.25">
      <c r="D7" s="45"/>
      <c r="E7" s="51"/>
      <c r="F7" s="52">
        <v>0</v>
      </c>
      <c r="G7" s="47"/>
      <c r="H7" s="51" t="s">
        <v>54</v>
      </c>
      <c r="I7" s="52">
        <f>-2983+459</f>
        <v>-2524</v>
      </c>
      <c r="J7" s="53"/>
      <c r="K7" s="53"/>
      <c r="O7" s="50">
        <f t="shared" si="0"/>
        <v>0</v>
      </c>
      <c r="P7">
        <f t="shared" si="1"/>
        <v>0</v>
      </c>
      <c r="Q7">
        <f t="array" ref="Q7">IFERROR(SMALL(IF($O$6:$O$31&gt;0,ROW($O$6:$O$31)-5),ROW(E2)),-1)</f>
        <v>14</v>
      </c>
      <c r="R7">
        <f t="array" ref="R7">IFERROR(SMALL(IF($O$6:$O$31&lt;0,ROW($O$6:$O$31)-5),ROW(F2)),-1)</f>
        <v>18</v>
      </c>
    </row>
    <row r="8" spans="4:18" customFormat="1" x14ac:dyDescent="0.25">
      <c r="D8" s="45"/>
      <c r="E8" s="51"/>
      <c r="F8" s="52">
        <v>0</v>
      </c>
      <c r="G8" s="47"/>
      <c r="H8" s="51" t="s">
        <v>55</v>
      </c>
      <c r="I8" s="52">
        <v>-10705</v>
      </c>
      <c r="J8" s="45"/>
      <c r="K8" s="53"/>
      <c r="O8" s="50">
        <f t="shared" si="0"/>
        <v>0</v>
      </c>
      <c r="P8">
        <f t="shared" si="1"/>
        <v>0</v>
      </c>
      <c r="Q8">
        <f t="array" ref="Q8">IFERROR(SMALL(IF($O$6:$O$31&gt;0,ROW($O$6:$O$31)-5),ROW(E3)),-1)</f>
        <v>-1</v>
      </c>
      <c r="R8">
        <f t="array" ref="R8">IFERROR(SMALL(IF($O$6:$O$31&lt;0,ROW($O$6:$O$31)-5),ROW(F3)),-1)</f>
        <v>26</v>
      </c>
    </row>
    <row r="9" spans="4:18" customFormat="1" x14ac:dyDescent="0.25">
      <c r="D9" s="45"/>
      <c r="E9" s="51"/>
      <c r="F9" s="52">
        <v>0</v>
      </c>
      <c r="G9" s="47"/>
      <c r="H9" s="51"/>
      <c r="I9" s="52">
        <v>0</v>
      </c>
      <c r="J9" s="45"/>
      <c r="K9" s="45"/>
      <c r="O9" s="50">
        <f t="shared" si="0"/>
        <v>0</v>
      </c>
      <c r="P9">
        <f t="shared" si="1"/>
        <v>0</v>
      </c>
      <c r="Q9">
        <f t="array" ref="Q9">IFERROR(SMALL(IF($O$6:$O$31&gt;0,ROW($O$6:$O$31)-5),ROW(E4)),-1)</f>
        <v>-1</v>
      </c>
      <c r="R9">
        <f t="array" ref="R9">IFERROR(SMALL(IF($O$6:$O$31&lt;0,ROW($O$6:$O$31)-5),ROW(F4)),-1)</f>
        <v>-1</v>
      </c>
    </row>
    <row r="10" spans="4:18" customFormat="1" x14ac:dyDescent="0.25">
      <c r="D10" s="45"/>
      <c r="E10" s="51"/>
      <c r="F10" s="52">
        <v>0</v>
      </c>
      <c r="G10" s="47"/>
      <c r="H10" s="51"/>
      <c r="I10" s="52">
        <v>0</v>
      </c>
      <c r="J10" s="53"/>
      <c r="K10" s="45"/>
      <c r="O10" s="50">
        <f t="shared" si="0"/>
        <v>0</v>
      </c>
      <c r="P10">
        <f t="shared" si="1"/>
        <v>0</v>
      </c>
      <c r="Q10">
        <f t="array" ref="Q10">IFERROR(SMALL(IF($O$6:$O$31&gt;0,ROW($O$6:$O$31)-5),ROW(E5)),-1)</f>
        <v>-1</v>
      </c>
      <c r="R10">
        <f t="array" ref="R10">IFERROR(SMALL(IF($O$6:$O$31&lt;0,ROW($O$6:$O$31)-5),ROW(F5)),-1)</f>
        <v>-1</v>
      </c>
    </row>
    <row r="11" spans="4:18" customFormat="1" x14ac:dyDescent="0.25">
      <c r="D11" s="45"/>
      <c r="E11" s="51"/>
      <c r="F11" s="52">
        <v>0</v>
      </c>
      <c r="G11" s="47"/>
      <c r="H11" s="51"/>
      <c r="I11" s="52">
        <v>0</v>
      </c>
      <c r="J11" s="53"/>
      <c r="K11" s="53"/>
      <c r="O11" s="50">
        <f t="shared" si="0"/>
        <v>0</v>
      </c>
      <c r="P11">
        <f t="shared" si="1"/>
        <v>0</v>
      </c>
      <c r="Q11">
        <f t="array" ref="Q11">IFERROR(SMALL(IF($O$6:$O$31&gt;0,ROW($O$6:$O$31)-5),ROW(E6)),-1)</f>
        <v>-1</v>
      </c>
      <c r="R11">
        <f t="array" ref="R11">IFERROR(SMALL(IF($O$6:$O$31&lt;0,ROW($O$6:$O$31)-5),ROW(F6)),-1)</f>
        <v>-1</v>
      </c>
    </row>
    <row r="12" spans="4:18" customFormat="1" x14ac:dyDescent="0.25">
      <c r="D12" s="45"/>
      <c r="E12" s="54" t="s">
        <v>56</v>
      </c>
      <c r="F12" s="55">
        <f>SUM(F6:F11)</f>
        <v>3488</v>
      </c>
      <c r="G12" s="47"/>
      <c r="H12" s="54" t="s">
        <v>57</v>
      </c>
      <c r="I12" s="55">
        <f>SUM(I6:I11)</f>
        <v>-2229</v>
      </c>
      <c r="J12" s="53"/>
      <c r="K12" s="53"/>
      <c r="O12" s="50"/>
      <c r="Q12">
        <f t="array" ref="Q12">IFERROR(SMALL(IF($O$6:$O$31&gt;0,ROW($O$6:$O$31)-5),ROW(E7)),-1)</f>
        <v>-1</v>
      </c>
      <c r="R12">
        <f t="array" ref="R12">IFERROR(SMALL(IF($O$6:$O$31&lt;0,ROW($O$6:$O$31)-5),ROW(F7)),-1)</f>
        <v>-1</v>
      </c>
    </row>
    <row r="13" spans="4:18" customFormat="1" ht="16.5" thickBot="1" x14ac:dyDescent="0.3">
      <c r="D13" s="45"/>
      <c r="E13" s="45"/>
      <c r="G13" s="47"/>
      <c r="I13" s="56"/>
      <c r="J13" s="53"/>
      <c r="K13" s="53"/>
      <c r="O13" s="50"/>
    </row>
    <row r="14" spans="4:18" customFormat="1" ht="15.75" thickBot="1" x14ac:dyDescent="0.3">
      <c r="D14" s="45"/>
      <c r="E14" s="57" t="s">
        <v>58</v>
      </c>
      <c r="F14" s="58">
        <v>-1259</v>
      </c>
      <c r="G14" s="47"/>
      <c r="H14" s="59" t="s">
        <v>59</v>
      </c>
      <c r="I14" s="60">
        <v>0.57999999999999996</v>
      </c>
      <c r="J14" s="53"/>
      <c r="K14" s="53"/>
      <c r="O14" s="50"/>
    </row>
    <row r="15" spans="4:18" customFormat="1" ht="16.5" thickBot="1" x14ac:dyDescent="0.3">
      <c r="D15" s="45"/>
      <c r="E15" s="61"/>
      <c r="F15" s="56"/>
      <c r="G15" s="47"/>
      <c r="H15" s="61"/>
      <c r="I15" s="56"/>
      <c r="J15" s="53"/>
      <c r="K15" s="53"/>
      <c r="O15" s="50"/>
    </row>
    <row r="16" spans="4:18" customFormat="1" ht="27" thickTop="1" thickBot="1" x14ac:dyDescent="0.3">
      <c r="D16" s="45"/>
      <c r="E16" s="62" t="s">
        <v>60</v>
      </c>
      <c r="F16" s="63" t="str">
        <f>IF(F18="Your rebudget looks good!","Everything looks good, no action required!",IF(F18="You are not increasing and decreasing by the same amount","An equal amount must be added and subtracted before an action plan is suggested by this tool",IF(F18="Please only use whole numbers when entering your Amount of Change and F&amp;A Change!","Please adjust your amount of change to be whole numbers",(CONCATENATE("The MTDC categories should total ",TEXT(N6,"$#,#0")," and the F&amp;A change should total ",TEXT(N5,"$#,#0"),".")))))</f>
        <v>The MTDC categories should total -$2,208 and the F&amp;A change should total -$1,280.</v>
      </c>
      <c r="G16" s="64"/>
      <c r="H16" s="64"/>
      <c r="I16" s="64"/>
      <c r="J16" s="53"/>
      <c r="K16" s="53"/>
      <c r="O16" s="50"/>
      <c r="Q16">
        <f t="array" ref="Q16">IFERROR(SMALL(IF($O$6:$O$31&gt;0,ROW($O$6:$O$31)-5),ROW(E8)),-1)</f>
        <v>-1</v>
      </c>
      <c r="R16">
        <f t="array" ref="R16">IFERROR(SMALL(IF($O$6:$O$31&lt;0,ROW($O$6:$O$31)-5),ROW(F8)),-1)</f>
        <v>-1</v>
      </c>
    </row>
    <row r="17" spans="4:18" customFormat="1" ht="16.5" thickTop="1" thickBot="1" x14ac:dyDescent="0.3">
      <c r="D17" s="45"/>
      <c r="E17" s="65"/>
      <c r="F17" s="66"/>
      <c r="G17" s="66"/>
      <c r="H17" s="66"/>
      <c r="I17" s="66"/>
      <c r="J17" s="53"/>
      <c r="K17" s="53"/>
      <c r="O17" s="50"/>
      <c r="Q17">
        <f t="array" ref="Q17">IFERROR(SMALL(IF($O$6:$O$31&gt;0,ROW($O$6:$O$31)-5),ROW(E9)),-1)</f>
        <v>-1</v>
      </c>
      <c r="R17">
        <f t="array" ref="R17">IFERROR(SMALL(IF($O$6:$O$31&lt;0,ROW($O$6:$O$31)-5),ROW(F9)),-1)</f>
        <v>-1</v>
      </c>
    </row>
    <row r="18" spans="4:18" customFormat="1" ht="27" thickTop="1" thickBot="1" x14ac:dyDescent="0.3">
      <c r="D18" s="45"/>
      <c r="E18" s="62" t="s">
        <v>61</v>
      </c>
      <c r="F18" s="67" t="str">
        <f>IF(AND(F12=ROUND(F12,0),I12=ROUND(I12,0),F14=ROUND(F14,0)),IF(($I$12+$F$14)+$F$12=0,IF(OR(ROUND(($I$12*$I$14),0)=$F$14,ROUND(($I$12*$I$14),0)=$F$14+1,ROUND(($I$12*$I$14),0)=$F$14-1),"Your rebudget looks good!","Your F&amp;A is not calculating correctly"),IF($F$12=$I$12+$F$14,"Make sure that your amounts being decreased are marked as negatives!","You are not increasing and decreasing by the same amount")),"Please only use whole numbers when entering your Amount of Change and F&amp;A change!")</f>
        <v>Your F&amp;A is not calculating correctly</v>
      </c>
      <c r="G18" s="68"/>
      <c r="H18" s="69"/>
      <c r="I18" s="70"/>
      <c r="J18" s="53"/>
      <c r="K18" s="53"/>
      <c r="O18" s="50"/>
      <c r="Q18">
        <f t="array" ref="Q18">IFERROR(SMALL(IF($O$6:$O$31&gt;0,ROW($O$6:$O$31)-5),ROW(E10)),-1)</f>
        <v>-1</v>
      </c>
      <c r="R18">
        <f t="array" ref="R18">IFERROR(SMALL(IF($O$6:$O$31&lt;0,ROW($O$6:$O$31)-5),ROW(F10)),-1)</f>
        <v>-1</v>
      </c>
    </row>
    <row r="19" spans="4:18" customFormat="1" ht="27" thickTop="1" x14ac:dyDescent="0.4">
      <c r="D19" s="71" t="s">
        <v>62</v>
      </c>
      <c r="E19" s="71"/>
      <c r="F19" s="72"/>
      <c r="G19" s="45"/>
      <c r="H19" s="45"/>
      <c r="I19" s="45"/>
      <c r="K19" s="53"/>
      <c r="O19" s="50">
        <f>I6</f>
        <v>11000</v>
      </c>
      <c r="P19" t="str">
        <f>H6</f>
        <v>sub</v>
      </c>
      <c r="Q19">
        <f t="array" ref="Q19">IFERROR(SMALL(IF($O$6:$O$31&gt;0,ROW($O$6:$O$31)-5),ROW(E11)),-1)</f>
        <v>-1</v>
      </c>
      <c r="R19">
        <f t="array" ref="R19">IFERROR(SMALL(IF($O$6:$O$31&lt;0,ROW($O$6:$O$31)-5),ROW(F11)),-1)</f>
        <v>-1</v>
      </c>
    </row>
    <row r="20" spans="4:18" customFormat="1" ht="26.25" thickBot="1" x14ac:dyDescent="0.3">
      <c r="D20" s="45"/>
      <c r="E20" s="59" t="s">
        <v>63</v>
      </c>
      <c r="F20" s="59" t="s">
        <v>50</v>
      </c>
      <c r="G20" s="47"/>
      <c r="H20" s="59" t="s">
        <v>64</v>
      </c>
      <c r="I20" s="73" t="s">
        <v>50</v>
      </c>
      <c r="J20" s="66"/>
      <c r="K20" s="66"/>
      <c r="M20" t="str">
        <f>IF(N20&lt;0,H6,"")</f>
        <v/>
      </c>
      <c r="N20" s="50" t="str">
        <f t="array" ref="N20">IFERROR(SMALL(IF($O$6:$O$30&lt;0,$O$6:$O$30),ROW(O12)),"")</f>
        <v/>
      </c>
      <c r="O20" s="50">
        <f>I7</f>
        <v>-2524</v>
      </c>
      <c r="P20" t="str">
        <f>H7</f>
        <v>fringe</v>
      </c>
      <c r="Q20">
        <f t="array" ref="Q20">IFERROR(SMALL(IF($O$6:$O$31&gt;0,ROW($O$6:$O$31)-5),ROW(#REF!)),-1)</f>
        <v>-1</v>
      </c>
      <c r="R20">
        <f t="array" ref="R20">IFERROR(SMALL(IF($O$6:$O$31&lt;0,ROW($O$6:$O$31)-5),ROW(#REF!)),-1)</f>
        <v>-1</v>
      </c>
    </row>
    <row r="21" spans="4:18" customFormat="1" x14ac:dyDescent="0.25">
      <c r="D21" s="45"/>
      <c r="E21" s="74" t="str">
        <f t="array" ref="E21">IFERROR(INDEX($P$6:$P$31,SMALL(IF($Q$6:$Q$31&gt;0,$Q$6:$Q$31),ROW(O1))),"")</f>
        <v>subK&gt;25k</v>
      </c>
      <c r="F21" s="75">
        <f t="array" ref="F21">IFERROR(INDEX($O$6:$O$31,SMALL(IF($Q$6:$Q$31&gt;0,$Q$6:$Q$31),ROW(O1))),"")</f>
        <v>3488</v>
      </c>
      <c r="G21" s="47"/>
      <c r="H21" s="74" t="str">
        <f t="array" ref="H21">IFERROR(INDEX($P$6:$P$31,SMALL(IF($R$6:$R$31&gt;0,$R$6:$R$31),ROW(O1))),"")</f>
        <v>fringe</v>
      </c>
      <c r="I21" s="76">
        <f t="array" ref="I21">IFERROR(INDEX($O$6:$O$31,SMALL(IF($R$6:$R$31&gt;0,$R$6:$R$31),ROW(O1))),"")</f>
        <v>-2524</v>
      </c>
      <c r="J21" s="66"/>
      <c r="K21" s="66"/>
      <c r="N21" s="50"/>
      <c r="O21" s="50"/>
    </row>
    <row r="22" spans="4:18" customFormat="1" x14ac:dyDescent="0.25">
      <c r="D22" s="45"/>
      <c r="E22" s="77" t="str">
        <f t="array" ref="E22">IFERROR(INDEX($P$6:$P$31,SMALL(IF($Q$6:$Q$31&gt;0,$Q$6:$Q$31),ROW(O2))),"")</f>
        <v>sub</v>
      </c>
      <c r="F22" s="78">
        <f t="array" ref="F22">IFERROR(INDEX($O$6:$O$31,SMALL(IF($Q$6:$Q$31&gt;0,$Q$6:$Q$31),ROW(O2))),"")</f>
        <v>11000</v>
      </c>
      <c r="G22" s="47"/>
      <c r="H22" s="77" t="str">
        <f t="array" ref="H22">IFERROR(INDEX($P$6:$P$31,SMALL(IF($R$6:$R$31&gt;0,$R$6:$R$31),ROW(O2))),"")</f>
        <v>salacad</v>
      </c>
      <c r="I22" s="79">
        <f t="array" ref="I22">IFERROR(INDEX($O$6:$O$31,SMALL(IF($R$6:$R$31&gt;0,$R$6:$R$31),ROW(O2))),"")</f>
        <v>-10705</v>
      </c>
      <c r="J22" s="80"/>
      <c r="K22" s="80"/>
      <c r="N22" s="50"/>
      <c r="O22" s="50"/>
    </row>
    <row r="23" spans="4:18" customFormat="1" x14ac:dyDescent="0.25">
      <c r="D23" s="45"/>
      <c r="E23" s="77" t="str">
        <f t="array" ref="E23">IFERROR(INDEX($P$6:$P$31,SMALL(IF($Q$6:$Q$31&gt;0,$Q$6:$Q$31),ROW(O3))),"")</f>
        <v/>
      </c>
      <c r="F23" s="78" t="str">
        <f t="array" ref="F23">IFERROR(INDEX($O$6:$O$31,SMALL(IF($Q$6:$Q$31&gt;0,$Q$6:$Q$31),ROW(O3))),"")</f>
        <v/>
      </c>
      <c r="G23" s="47"/>
      <c r="H23" s="77" t="str">
        <f t="array" ref="H23">IFERROR(INDEX($P$6:$P$31,SMALL(IF($R$6:$R$31&gt;0,$R$6:$R$31),ROW(O3))),"")</f>
        <v>F&amp;A</v>
      </c>
      <c r="I23" s="78">
        <f t="array" ref="I23">IFERROR(INDEX($O$6:$O$31,SMALL(IF($R$6:$R$31&gt;0,$R$6:$R$31),ROW(O3))),"")</f>
        <v>-1259</v>
      </c>
      <c r="J23" s="53"/>
      <c r="K23" s="81" t="str">
        <f t="array" ref="K23">IFERROR(SMALL(IF($O$6:$O$30&gt;0,$O$6:$O$30),ROW(O16)),"")</f>
        <v/>
      </c>
      <c r="M23" t="str">
        <f>IF(N23&lt;0,H7,"")</f>
        <v/>
      </c>
      <c r="N23" s="50" t="str">
        <f t="array" ref="N23">IFERROR(SMALL(IF($O$6:$O$30&lt;0,$O$6:$O$30),ROW(O16)),"")</f>
        <v/>
      </c>
      <c r="O23" s="50">
        <f>I8</f>
        <v>-10705</v>
      </c>
      <c r="P23" t="str">
        <f>H8</f>
        <v>salacad</v>
      </c>
      <c r="Q23">
        <f t="array" ref="Q23">IFERROR(SMALL(IF($O$6:$O$31&gt;0,ROW($O$6:$O$31)-5),ROW(#REF!)),-1)</f>
        <v>-1</v>
      </c>
      <c r="R23">
        <f t="array" ref="R23">IFERROR(SMALL(IF($O$6:$O$31&lt;0,ROW($O$6:$O$31)-5),ROW(#REF!)),-1)</f>
        <v>-1</v>
      </c>
    </row>
    <row r="24" spans="4:18" customFormat="1" x14ac:dyDescent="0.25">
      <c r="D24" s="45"/>
      <c r="E24" s="77" t="str">
        <f t="array" ref="E24">IFERROR(INDEX($P$6:$P$31,SMALL(IF($Q$6:$Q$31&gt;0,$Q$6:$Q$31),ROW(O4))),"")</f>
        <v/>
      </c>
      <c r="F24" s="78" t="str">
        <f t="array" ref="F24">IFERROR(INDEX($O$6:$O$31,SMALL(IF($Q$6:$Q$31&gt;0,$Q$6:$Q$31),ROW(O4))),"")</f>
        <v/>
      </c>
      <c r="G24" s="47"/>
      <c r="H24" s="77" t="str">
        <f t="array" ref="H24">IFERROR(INDEX($P$6:$P$31,SMALL(IF($R$6:$R$31&gt;0,$R$6:$R$31),ROW(O4))),"")</f>
        <v/>
      </c>
      <c r="I24" s="78" t="str">
        <f t="array" ref="I24">IFERROR(INDEX($O$6:$O$31,SMALL(IF($R$6:$R$31&gt;0,$R$6:$R$31),ROW(O4))),"")</f>
        <v/>
      </c>
      <c r="J24" s="53"/>
      <c r="K24" s="53"/>
      <c r="M24" t="str">
        <f>IF(N24&lt;0,H8,"")</f>
        <v/>
      </c>
      <c r="N24" s="50" t="str">
        <f t="array" ref="N24">IFERROR(SMALL(IF($O$6:$O$30&lt;0,$O$6:$O$30),ROW(O17)),"")</f>
        <v/>
      </c>
      <c r="O24" s="50">
        <f>I9</f>
        <v>0</v>
      </c>
      <c r="P24">
        <f>H9</f>
        <v>0</v>
      </c>
      <c r="Q24">
        <f t="array" ref="Q24">IFERROR(SMALL(IF($O$6:$O$31&gt;0,ROW($O$6:$O$31)-5),ROW(#REF!)),-1)</f>
        <v>-1</v>
      </c>
      <c r="R24">
        <f t="array" ref="R24">IFERROR(SMALL(IF($O$6:$O$31&lt;0,ROW($O$6:$O$31)-5),ROW(#REF!)),-1)</f>
        <v>-1</v>
      </c>
    </row>
    <row r="25" spans="4:18" customFormat="1" x14ac:dyDescent="0.25">
      <c r="D25" s="45"/>
      <c r="E25" s="77" t="str">
        <f t="array" ref="E25">IFERROR(INDEX($P$6:$P$31,SMALL(IF($Q$6:$Q$31&gt;0,$Q$6:$Q$31),ROW(O5))),"")</f>
        <v/>
      </c>
      <c r="F25" s="78" t="str">
        <f t="array" ref="F25">IFERROR(INDEX($O$6:$O$31,SMALL(IF($Q$6:$Q$31&gt;0,$Q$6:$Q$31),ROW(O5))),"")</f>
        <v/>
      </c>
      <c r="G25" s="47"/>
      <c r="H25" s="77" t="str">
        <f t="array" ref="H25">IFERROR(INDEX($P$6:$P$31,SMALL(IF($R$6:$R$31&gt;0,$R$6:$R$31),ROW(O5))),"")</f>
        <v/>
      </c>
      <c r="I25" s="78" t="str">
        <f t="array" ref="I25">IFERROR(INDEX($O$6:$O$31,SMALL(IF($R$6:$R$31&gt;0,$R$6:$R$31),ROW(O5))),"")</f>
        <v/>
      </c>
      <c r="J25" s="53"/>
      <c r="K25" s="53"/>
      <c r="M25" t="str">
        <f>IF(N25&lt;0,H9,"")</f>
        <v/>
      </c>
      <c r="N25" s="50" t="str">
        <f t="array" ref="N25">IFERROR(SMALL(IF($O$6:$O$30&lt;0,$O$6:$O$30),ROW(O18)),"")</f>
        <v/>
      </c>
      <c r="O25" s="50">
        <f>I10</f>
        <v>0</v>
      </c>
      <c r="P25">
        <f>H10</f>
        <v>0</v>
      </c>
      <c r="Q25">
        <f t="array" ref="Q25">IFERROR(SMALL(IF($O$6:$O$31&gt;0,ROW($O$6:$O$31)-5),ROW(#REF!)),-1)</f>
        <v>-1</v>
      </c>
      <c r="R25">
        <f t="array" ref="R25">IFERROR(SMALL(IF($O$6:$O$31&lt;0,ROW($O$6:$O$31)-5),ROW(#REF!)),-1)</f>
        <v>-1</v>
      </c>
    </row>
    <row r="26" spans="4:18" customFormat="1" x14ac:dyDescent="0.25">
      <c r="D26" s="45"/>
      <c r="E26" s="77" t="str">
        <f t="array" ref="E26">IFERROR(INDEX($P$6:$P$31,SMALL(IF($Q$6:$Q$31&gt;0,$Q$6:$Q$31),ROW(O6))),"")</f>
        <v/>
      </c>
      <c r="F26" s="78" t="str">
        <f t="array" ref="F26">IFERROR(INDEX($O$6:$O$31,SMALL(IF($Q$6:$Q$31&gt;0,$Q$6:$Q$31),ROW(O6))),"")</f>
        <v/>
      </c>
      <c r="G26" s="47"/>
      <c r="H26" s="77" t="str">
        <f t="array" ref="H26">IFERROR(INDEX($P$6:$P$31,SMALL(IF($R$6:$R$31&gt;0,$R$6:$R$31),ROW(O6))),"")</f>
        <v/>
      </c>
      <c r="I26" s="78" t="str">
        <f t="array" ref="I26">IFERROR(INDEX($O$6:$O$31,SMALL(IF($R$6:$R$31&gt;0,$R$6:$R$31),ROW(O6))),"")</f>
        <v/>
      </c>
      <c r="J26" s="53"/>
      <c r="K26" s="53"/>
      <c r="M26" t="str">
        <f>IF(N26&lt;0,H10,"")</f>
        <v/>
      </c>
      <c r="N26" s="50" t="str">
        <f t="array" ref="N26">IFERROR(SMALL(IF($O$6:$O$30&lt;0,$O$6:$O$30),ROW(O19)),"")</f>
        <v/>
      </c>
      <c r="O26" s="50">
        <f>I11</f>
        <v>0</v>
      </c>
      <c r="P26">
        <f>H11</f>
        <v>0</v>
      </c>
      <c r="Q26">
        <f t="array" ref="Q26">IFERROR(SMALL(IF($O$6:$O$31&gt;0,ROW($O$6:$O$31)-5),ROW(E12)),-1)</f>
        <v>-1</v>
      </c>
      <c r="R26">
        <f t="array" ref="R26">IFERROR(SMALL(IF($O$6:$O$31&lt;0,ROW($O$6:$O$31)-5),ROW(F12)),-1)</f>
        <v>-1</v>
      </c>
    </row>
    <row r="27" spans="4:18" customFormat="1" x14ac:dyDescent="0.25">
      <c r="D27" s="45"/>
      <c r="E27" s="77" t="str">
        <f t="array" ref="E27">IFERROR(INDEX($P$6:$P$31,SMALL(IF($Q$6:$Q$31&gt;0,$Q$6:$Q$31),ROW(O7))),"")</f>
        <v/>
      </c>
      <c r="F27" s="78" t="str">
        <f t="array" ref="F27">IFERROR(INDEX($O$6:$O$31,SMALL(IF($Q$6:$Q$31&gt;0,$Q$6:$Q$31),ROW(O7))),"")</f>
        <v/>
      </c>
      <c r="G27" s="47"/>
      <c r="H27" s="77" t="str">
        <f t="array" ref="H27">IFERROR(INDEX($P$6:$P$31,SMALL(IF($R$6:$R$31&gt;0,$R$6:$R$31),ROW(O7))),"")</f>
        <v/>
      </c>
      <c r="I27" s="78" t="str">
        <f t="array" ref="I27">IFERROR(INDEX($O$6:$O$31,SMALL(IF($R$6:$R$31&gt;0,$R$6:$R$31),ROW(O7))),"")</f>
        <v/>
      </c>
      <c r="J27" s="53"/>
      <c r="K27" s="53"/>
      <c r="M27" t="str">
        <f>IF(N27&lt;0,H11,"")</f>
        <v/>
      </c>
      <c r="N27" s="50" t="str">
        <f t="array" ref="N27">IFERROR(SMALL(IF($O$6:$O$30&lt;0,$O$6:$O$30),ROW(O20)),"")</f>
        <v/>
      </c>
      <c r="O27" s="50"/>
      <c r="Q27">
        <f t="array" ref="Q27">IFERROR(SMALL(IF($O$6:$O$31&gt;0,ROW($O$6:$O$31)-5),ROW(#REF!)),-1)</f>
        <v>-1</v>
      </c>
      <c r="R27">
        <f t="array" ref="R27">IFERROR(SMALL(IF($O$6:$O$31&lt;0,ROW($O$6:$O$31)-5),ROW(#REF!)),-1)</f>
        <v>-1</v>
      </c>
    </row>
    <row r="28" spans="4:18" customFormat="1" x14ac:dyDescent="0.25">
      <c r="D28" s="45"/>
      <c r="E28" s="77" t="str">
        <f t="array" ref="E28">IFERROR(INDEX($P$6:$P$31,SMALL(IF($Q$6:$Q$31&gt;0,$Q$6:$Q$31),ROW(O8))),"")</f>
        <v/>
      </c>
      <c r="F28" s="78" t="str">
        <f t="array" ref="F28">IFERROR(INDEX($O$6:$O$31,SMALL(IF($Q$6:$Q$31&gt;0,$Q$6:$Q$31),ROW(O8))),"")</f>
        <v/>
      </c>
      <c r="G28" s="47"/>
      <c r="H28" s="77" t="str">
        <f t="array" ref="H28">IFERROR(INDEX($P$6:$P$31,SMALL(IF($R$6:$R$31&gt;0,$R$6:$R$31),ROW(O8))),"")</f>
        <v/>
      </c>
      <c r="I28" s="78" t="str">
        <f t="array" ref="I28">IFERROR(INDEX($O$6:$O$31,SMALL(IF($R$6:$R$31&gt;0,$R$6:$R$31),ROW(O8))),"")</f>
        <v/>
      </c>
      <c r="J28" s="53"/>
      <c r="K28" s="53"/>
      <c r="M28" t="str">
        <f>IF(N28&lt;0,#REF!,"")</f>
        <v/>
      </c>
      <c r="N28" s="50" t="str">
        <f t="array" ref="N28">IFERROR(SMALL(IF($O$6:$O$30&lt;0,$O$6:$O$30),ROW(O23)),"")</f>
        <v/>
      </c>
      <c r="O28" s="50"/>
      <c r="Q28">
        <f t="array" ref="Q28">IFERROR(SMALL(IF($O$6:$O$31&gt;0,ROW($O$6:$O$31)-5),ROW(E19)),-1)</f>
        <v>-1</v>
      </c>
      <c r="R28">
        <f t="array" ref="R28">IFERROR(SMALL(IF($O$6:$O$31&lt;0,ROW($O$6:$O$31)-5),ROW(F19)),-1)</f>
        <v>-1</v>
      </c>
    </row>
    <row r="29" spans="4:18" customFormat="1" ht="15.75" thickBot="1" x14ac:dyDescent="0.3">
      <c r="D29" s="45"/>
      <c r="E29" s="82" t="str">
        <f t="array" ref="E29">IFERROR(INDEX($P$6:$P$31,SMALL(IF($Q$6:$Q$31&gt;0,$Q$6:$Q$31),ROW(O9))),"")</f>
        <v/>
      </c>
      <c r="F29" s="83" t="str">
        <f t="array" ref="F29">IFERROR(INDEX($O$6:$O$31,SMALL(IF($Q$6:$Q$31&gt;0,$Q$6:$Q$31),ROW(O9))),"")</f>
        <v/>
      </c>
      <c r="G29" s="47"/>
      <c r="H29" s="82" t="str">
        <f t="array" ref="H29">IFERROR(INDEX($P$6:$P$31,SMALL(IF($R$6:$R$31&gt;0,$R$6:$R$31),ROW(O9))),"")</f>
        <v/>
      </c>
      <c r="I29" s="83" t="str">
        <f t="array" ref="I29">IFERROR(INDEX($O$6:$O$31,SMALL(IF($R$6:$R$31&gt;0,$R$6:$R$31),ROW(O9))),"")</f>
        <v/>
      </c>
      <c r="J29" s="53"/>
      <c r="K29" s="53"/>
      <c r="M29" t="str">
        <f>IF(N29&lt;0,#REF!,"")</f>
        <v/>
      </c>
      <c r="N29" s="50" t="str">
        <f t="array" ref="N29">IFERROR(SMALL(IF($O$6:$O$30&lt;0,$O$6:$O$30),ROW(O24)),"")</f>
        <v/>
      </c>
      <c r="O29" s="50"/>
      <c r="Q29">
        <f t="array" ref="Q29">IFERROR(SMALL(IF($O$6:$O$31&gt;0,ROW($O$6:$O$31)-5),ROW(E20)),-1)</f>
        <v>-1</v>
      </c>
      <c r="R29">
        <f t="array" ref="R29">IFERROR(SMALL(IF($O$6:$O$31&lt;0,ROW($O$6:$O$31)-5),ROW(F20)),-1)</f>
        <v>-1</v>
      </c>
    </row>
    <row r="30" spans="4:18" customFormat="1" ht="15.75" x14ac:dyDescent="0.25">
      <c r="D30" s="45"/>
      <c r="E30" s="84" t="s">
        <v>65</v>
      </c>
      <c r="F30" s="85">
        <f>SUM(F21:F29)</f>
        <v>14488</v>
      </c>
      <c r="G30" s="47"/>
      <c r="H30" s="85" t="s">
        <v>65</v>
      </c>
      <c r="I30" s="85">
        <f>SUM(I21:I29)</f>
        <v>-14488</v>
      </c>
      <c r="J30" s="53"/>
      <c r="K30" s="53"/>
      <c r="M30" t="str">
        <f>IF(N30&lt;0,#REF!,"")</f>
        <v/>
      </c>
      <c r="N30" s="50" t="str">
        <f t="array" ref="N30">IFERROR(SMALL(IF($O$6:$O$30&lt;0,$O$6:$O$30),ROW(O25)),"")</f>
        <v/>
      </c>
      <c r="O30" s="50"/>
      <c r="Q30">
        <f t="array" ref="Q30">IFERROR(SMALL(IF($O$6:$O$31&gt;0,ROW($O$6:$O$31)-5),ROW(E21)),-1)</f>
        <v>-1</v>
      </c>
      <c r="R30">
        <f t="array" ref="R30">IFERROR(SMALL(IF($O$6:$O$31&lt;0,ROW($O$6:$O$31)-5),ROW(F21)),-1)</f>
        <v>-1</v>
      </c>
    </row>
    <row r="31" spans="4:18" customFormat="1" x14ac:dyDescent="0.25">
      <c r="D31" s="45"/>
      <c r="E31" s="47"/>
      <c r="F31" s="47"/>
      <c r="G31" s="47"/>
      <c r="H31" s="47"/>
      <c r="I31" s="86" t="str">
        <f t="array" ref="I31">IFERROR(SMALL(IF($O$6:$O$30&gt;0,$O$6:$O$30),ROW(O11)),"")</f>
        <v/>
      </c>
      <c r="J31" s="53"/>
      <c r="K31" s="53"/>
      <c r="O31" s="50">
        <f>F14</f>
        <v>-1259</v>
      </c>
      <c r="P31" t="s">
        <v>66</v>
      </c>
      <c r="Q31">
        <f t="array" ref="Q31">IFERROR(SMALL(IF($O$6:$O$31&gt;0,ROW($O$6:$O$31)-5),ROW(H8)),-1)</f>
        <v>-1</v>
      </c>
      <c r="R31">
        <f t="array" ref="R31">IFERROR(SMALL(IF($O$6:$O$31&lt;0,ROW($O$6:$O$31)-5),ROW(I8)),-1)</f>
        <v>-1</v>
      </c>
    </row>
    <row r="32" spans="4:18" x14ac:dyDescent="0.25">
      <c r="J32" s="87"/>
      <c r="K32" s="87"/>
      <c r="M32" s="26" t="s">
        <v>67</v>
      </c>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SF Verification Tool</vt:lpstr>
      <vt:lpstr>SF Carry Forward</vt:lpstr>
      <vt:lpstr>SF Carry Forward Auto</vt:lpstr>
      <vt:lpstr>Rebudget F&amp;A Calculator</vt:lpstr>
      <vt:lpstr>AddPayData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Melissa Mizwa</cp:lastModifiedBy>
  <dcterms:created xsi:type="dcterms:W3CDTF">2019-05-03T13:11:54Z</dcterms:created>
  <dcterms:modified xsi:type="dcterms:W3CDTF">2020-09-25T16:38:06Z</dcterms:modified>
</cp:coreProperties>
</file>